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SAPM\Przeglądy Ogłoszenie Strona Szpitala\Pakiety własciwe\"/>
    </mc:Choice>
  </mc:AlternateContent>
  <xr:revisionPtr revIDLastSave="0" documentId="13_ncr:1_{44D87DA5-E6AA-4D50-8667-B95289CBC5B3}" xr6:coauthVersionLast="47" xr6:coauthVersionMax="47" xr10:uidLastSave="{00000000-0000-0000-0000-000000000000}"/>
  <bookViews>
    <workbookView xWindow="-28920" yWindow="-120" windowWidth="29040" windowHeight="15720" activeTab="7" xr2:uid="{00000000-000D-0000-FFFF-FFFF00000000}"/>
  </bookViews>
  <sheets>
    <sheet name="Pakiet_1.1" sheetId="1" r:id="rId1"/>
    <sheet name="Pakiet_1.2" sheetId="24" r:id="rId2"/>
    <sheet name="Pakiet_1.3" sheetId="25" r:id="rId3"/>
    <sheet name="Pakiet_1.4" sheetId="26" r:id="rId4"/>
    <sheet name="Pakiet_1.5 " sheetId="27" r:id="rId5"/>
    <sheet name="Pakiet_1.6" sheetId="28" r:id="rId6"/>
    <sheet name="Pakiet_1.7" sheetId="29" r:id="rId7"/>
    <sheet name="Pakiet_1.8" sheetId="44" r:id="rId8"/>
    <sheet name="Pakiet_1.9" sheetId="31" r:id="rId9"/>
    <sheet name="Pakiet_1.10" sheetId="32" r:id="rId10"/>
    <sheet name="Pakiet_1.11" sheetId="33" r:id="rId11"/>
    <sheet name="Pakiet_1.12" sheetId="34" r:id="rId12"/>
    <sheet name="Pakiet_1.13" sheetId="35" r:id="rId13"/>
    <sheet name="Pakiet_1.14" sheetId="36" r:id="rId14"/>
    <sheet name="Pakiet_1.15" sheetId="37" r:id="rId15"/>
    <sheet name="Pakiet_1.16 " sheetId="38" r:id="rId16"/>
    <sheet name="Pakiet_1.17" sheetId="39" r:id="rId17"/>
    <sheet name="Pakiet_1.18" sheetId="40" r:id="rId18"/>
    <sheet name="Pakiet_1.19" sheetId="41" r:id="rId19"/>
    <sheet name="Pakiet_1.20" sheetId="42" r:id="rId20"/>
    <sheet name="Pakiet_1.21" sheetId="43" r:id="rId21"/>
  </sheets>
  <definedNames>
    <definedName name="_xlnm.Print_Area" localSheetId="0">Pakiet_1.1!$A$1:$I$26</definedName>
    <definedName name="_xlnm.Print_Area" localSheetId="9">Pakiet_1.10!$A$1:$I$29</definedName>
    <definedName name="_xlnm.Print_Area" localSheetId="10">Pakiet_1.11!$A$1:$I$23</definedName>
    <definedName name="_xlnm.Print_Area" localSheetId="11">Pakiet_1.12!$A$1:$I$27</definedName>
    <definedName name="_xlnm.Print_Area" localSheetId="12">Pakiet_1.13!$A$1:$I$25</definedName>
    <definedName name="_xlnm.Print_Area" localSheetId="13">Pakiet_1.14!$A$1:$I$25</definedName>
    <definedName name="_xlnm.Print_Area" localSheetId="14">Pakiet_1.15!$A$1:$I$25</definedName>
    <definedName name="_xlnm.Print_Area" localSheetId="15">'Pakiet_1.16 '!$A$1:$I$31</definedName>
    <definedName name="_xlnm.Print_Area" localSheetId="16">Pakiet_1.17!$A$1:$I$27</definedName>
    <definedName name="_xlnm.Print_Area" localSheetId="17">Pakiet_1.18!$A$1:$I$25</definedName>
    <definedName name="_xlnm.Print_Area" localSheetId="18">Pakiet_1.19!$A$1:$I$25</definedName>
    <definedName name="_xlnm.Print_Area" localSheetId="1">Pakiet_1.2!$A$1:$I$27</definedName>
    <definedName name="_xlnm.Print_Area" localSheetId="19">Pakiet_1.20!$A$1:$I$26</definedName>
    <definedName name="_xlnm.Print_Area" localSheetId="20">Pakiet_1.21!$A$1:$I$25</definedName>
    <definedName name="_xlnm.Print_Area" localSheetId="2">Pakiet_1.3!$A$1:$I$25</definedName>
    <definedName name="_xlnm.Print_Area" localSheetId="3">Pakiet_1.4!$A$1:$I$25</definedName>
    <definedName name="_xlnm.Print_Area" localSheetId="4">'Pakiet_1.5 '!$A$1:$I$25</definedName>
    <definedName name="_xlnm.Print_Area" localSheetId="5">Pakiet_1.6!$A$1:$I$25</definedName>
    <definedName name="_xlnm.Print_Area" localSheetId="6">Pakiet_1.7!$A$1:$I$25</definedName>
    <definedName name="_xlnm.Print_Area" localSheetId="7">Pakiet_1.8!$A$1:$I$25</definedName>
    <definedName name="_xlnm.Print_Area" localSheetId="8">Pakiet_1.9!$A$1:$I$28</definedName>
  </definedNames>
  <calcPr calcId="181029"/>
</workbook>
</file>

<file path=xl/calcChain.xml><?xml version="1.0" encoding="utf-8"?>
<calcChain xmlns="http://schemas.openxmlformats.org/spreadsheetml/2006/main">
  <c r="A17" i="44" l="1"/>
  <c r="A18" i="44" s="1"/>
  <c r="A13" i="44"/>
  <c r="A14" i="44" s="1"/>
  <c r="A15" i="44" s="1"/>
  <c r="H3" i="44"/>
  <c r="A17" i="43"/>
  <c r="A18" i="43" s="1"/>
  <c r="A13" i="43"/>
  <c r="A14" i="43" s="1"/>
  <c r="A15" i="43" s="1"/>
  <c r="H3" i="43"/>
  <c r="A18" i="42"/>
  <c r="A19" i="42" s="1"/>
  <c r="A14" i="42"/>
  <c r="A15" i="42" s="1"/>
  <c r="A16" i="42" s="1"/>
  <c r="H3" i="42"/>
  <c r="A17" i="41"/>
  <c r="A18" i="41" s="1"/>
  <c r="A13" i="41"/>
  <c r="A14" i="41" s="1"/>
  <c r="A15" i="41" s="1"/>
  <c r="H3" i="41"/>
  <c r="A17" i="40"/>
  <c r="A18" i="40" s="1"/>
  <c r="A13" i="40"/>
  <c r="A14" i="40" s="1"/>
  <c r="A15" i="40" s="1"/>
  <c r="H3" i="40"/>
  <c r="A19" i="39"/>
  <c r="A20" i="39" s="1"/>
  <c r="A15" i="39"/>
  <c r="A16" i="39" s="1"/>
  <c r="A17" i="39" s="1"/>
  <c r="H3" i="39"/>
  <c r="A23" i="38"/>
  <c r="A24" i="38" s="1"/>
  <c r="A19" i="38"/>
  <c r="A20" i="38" s="1"/>
  <c r="A21" i="38" s="1"/>
  <c r="H3" i="38"/>
  <c r="A17" i="37"/>
  <c r="A18" i="37" s="1"/>
  <c r="A13" i="37"/>
  <c r="A14" i="37" s="1"/>
  <c r="A15" i="37" s="1"/>
  <c r="H3" i="37"/>
  <c r="A17" i="36"/>
  <c r="A18" i="36" s="1"/>
  <c r="A13" i="36"/>
  <c r="A14" i="36" s="1"/>
  <c r="A15" i="36" s="1"/>
  <c r="H3" i="36"/>
  <c r="A18" i="35"/>
  <c r="A17" i="35"/>
  <c r="A13" i="35"/>
  <c r="A14" i="35" s="1"/>
  <c r="A15" i="35" s="1"/>
  <c r="H3" i="35"/>
  <c r="A19" i="34"/>
  <c r="A20" i="34" s="1"/>
  <c r="A15" i="34"/>
  <c r="A16" i="34" s="1"/>
  <c r="A17" i="34" s="1"/>
  <c r="H3" i="34"/>
  <c r="A17" i="33"/>
  <c r="A13" i="33"/>
  <c r="A14" i="33" s="1"/>
  <c r="A15" i="33" s="1"/>
  <c r="H3" i="33"/>
  <c r="A21" i="32"/>
  <c r="A22" i="32" s="1"/>
  <c r="A17" i="32"/>
  <c r="A18" i="32" s="1"/>
  <c r="A19" i="32" s="1"/>
  <c r="H3" i="32"/>
  <c r="A20" i="31"/>
  <c r="A21" i="31" s="1"/>
  <c r="A16" i="31"/>
  <c r="A17" i="31" s="1"/>
  <c r="A18" i="31" s="1"/>
  <c r="H3" i="31"/>
  <c r="A17" i="29"/>
  <c r="A18" i="29" s="1"/>
  <c r="A13" i="29"/>
  <c r="A14" i="29" s="1"/>
  <c r="A15" i="29" s="1"/>
  <c r="H3" i="29"/>
  <c r="A18" i="28"/>
  <c r="A17" i="28"/>
  <c r="A13" i="28"/>
  <c r="A14" i="28" s="1"/>
  <c r="A15" i="28" s="1"/>
  <c r="H3" i="28"/>
  <c r="A17" i="27"/>
  <c r="A18" i="27" s="1"/>
  <c r="A13" i="27"/>
  <c r="A14" i="27" s="1"/>
  <c r="A15" i="27" s="1"/>
  <c r="H3" i="27"/>
  <c r="A17" i="26"/>
  <c r="A18" i="26" s="1"/>
  <c r="A13" i="26"/>
  <c r="A14" i="26" s="1"/>
  <c r="A15" i="26" s="1"/>
  <c r="H3" i="26"/>
  <c r="A17" i="25"/>
  <c r="A18" i="25" s="1"/>
  <c r="A13" i="25"/>
  <c r="A14" i="25" s="1"/>
  <c r="A15" i="25" s="1"/>
  <c r="H3" i="25"/>
  <c r="A19" i="24"/>
  <c r="A20" i="24" s="1"/>
  <c r="A15" i="24"/>
  <c r="A16" i="24" s="1"/>
  <c r="A17" i="24" s="1"/>
  <c r="H3" i="24"/>
  <c r="A18" i="1"/>
  <c r="A19" i="1" s="1"/>
  <c r="A14" i="1"/>
  <c r="A15" i="1" s="1"/>
  <c r="A16" i="1" s="1"/>
  <c r="H3" i="1"/>
</calcChain>
</file>

<file path=xl/sharedStrings.xml><?xml version="1.0" encoding="utf-8"?>
<sst xmlns="http://schemas.openxmlformats.org/spreadsheetml/2006/main" count="930" uniqueCount="175">
  <si>
    <t>Data ważności przeglądu</t>
  </si>
  <si>
    <t>Lp.</t>
  </si>
  <si>
    <t>Nazwa i typ urządzenia</t>
  </si>
  <si>
    <t>Producent</t>
  </si>
  <si>
    <t>Numer fabryczny</t>
  </si>
  <si>
    <t>Suma</t>
  </si>
  <si>
    <t>Formularz cenowy</t>
  </si>
  <si>
    <t>Aparat EEG EEG MIZAR SIRIUS 40</t>
  </si>
  <si>
    <t>AU0A1430014338</t>
  </si>
  <si>
    <t>Aparat EMG KEYPOINT G4</t>
  </si>
  <si>
    <t>Załącznik nr 1.1</t>
  </si>
  <si>
    <t>Miejscowość</t>
  </si>
  <si>
    <t>…......................................................................................................</t>
  </si>
  <si>
    <t xml:space="preserve">pieczątka i podpis osoby uprawnionej do składana ośwaidczeń woli 
w imieniu Wykonawcy </t>
  </si>
  <si>
    <t>Załącznik nr 1.2</t>
  </si>
  <si>
    <t>Aparat RTG XGEO GM85</t>
  </si>
  <si>
    <t>Samsung</t>
  </si>
  <si>
    <t>514HM3JJB00001K</t>
  </si>
  <si>
    <t>516YM3JJB00001H</t>
  </si>
  <si>
    <t>Załącznik nr 1.3</t>
  </si>
  <si>
    <t>Dejonizator Polwater F-200</t>
  </si>
  <si>
    <t>PolWater</t>
  </si>
  <si>
    <t>Załącznik nr 1.4</t>
  </si>
  <si>
    <t>Diatermia Spectrum</t>
  </si>
  <si>
    <t>Emed</t>
  </si>
  <si>
    <t>Inkubator noworodkowy GIRAFFE</t>
  </si>
  <si>
    <t>General-Electric</t>
  </si>
  <si>
    <t>TAAX 62551</t>
  </si>
  <si>
    <t>Załącznik nr 1.6</t>
  </si>
  <si>
    <t>Miernik bilirubiny JM-105</t>
  </si>
  <si>
    <t>Draeger Medical Systems</t>
  </si>
  <si>
    <t>H3700075</t>
  </si>
  <si>
    <t>Załącznik nr 1.7</t>
  </si>
  <si>
    <t>Meiko</t>
  </si>
  <si>
    <t>Załącznik nr 1.8</t>
  </si>
  <si>
    <t>Załącznik nr 1.9</t>
  </si>
  <si>
    <t>Respirator RescuPac 2DM</t>
  </si>
  <si>
    <t>SMITHS Medical Wielka Brytania</t>
  </si>
  <si>
    <t>Załącznik nr 1.10</t>
  </si>
  <si>
    <t>Ultrasonograf LOGIQ S8</t>
  </si>
  <si>
    <t>GE Healthcare</t>
  </si>
  <si>
    <t>503056SU2</t>
  </si>
  <si>
    <t>Ultrasonograf AFFINITI 70</t>
  </si>
  <si>
    <t>Philips</t>
  </si>
  <si>
    <t>USO18F0149</t>
  </si>
  <si>
    <t>Ultrasonograf HS40</t>
  </si>
  <si>
    <t>S1AJM3HKA00070W</t>
  </si>
  <si>
    <t>Ultrasonograf VOLUSON S10 EXPERT</t>
  </si>
  <si>
    <t>GE ULTRASOUND</t>
  </si>
  <si>
    <t>VSX800604</t>
  </si>
  <si>
    <t>Ultrasonograf SPARQ</t>
  </si>
  <si>
    <t>US61810070</t>
  </si>
  <si>
    <t>Załącznik nr 1.11</t>
  </si>
  <si>
    <t>Bedfont® Scientific Ltd.</t>
  </si>
  <si>
    <t>HG003837</t>
  </si>
  <si>
    <t>Załącznik nr 1.12</t>
  </si>
  <si>
    <t>Defibrylator Cardiolife TEC-5521K</t>
  </si>
  <si>
    <t>Nihon Kohden</t>
  </si>
  <si>
    <t>84215</t>
  </si>
  <si>
    <t>84214</t>
  </si>
  <si>
    <t>84213</t>
  </si>
  <si>
    <t>Diatermia Erbe VIO 100C</t>
  </si>
  <si>
    <t>ERBE</t>
  </si>
  <si>
    <t>Załącznik nr 1.14</t>
  </si>
  <si>
    <t>Echokardiograf Epiq 5</t>
  </si>
  <si>
    <t>USO17C1444</t>
  </si>
  <si>
    <t>Załącznik nr 1.15</t>
  </si>
  <si>
    <t>Holter ciśnieniowy WatchBP AFIB</t>
  </si>
  <si>
    <t>Microlife</t>
  </si>
  <si>
    <t>2009-05-03 00009</t>
  </si>
  <si>
    <t>Załącznik nr 1.16</t>
  </si>
  <si>
    <t>Wyciąg nastołowy VETOX 120-10</t>
  </si>
  <si>
    <t>5703/16</t>
  </si>
  <si>
    <t>Komora laminarna LAMIL13</t>
  </si>
  <si>
    <t>5705/16</t>
  </si>
  <si>
    <t>Komora laminarna Berner C-[MaxPro]3-130</t>
  </si>
  <si>
    <t>Berner</t>
  </si>
  <si>
    <t>1013000462</t>
  </si>
  <si>
    <t>Śluza materiałowa CAPT 500</t>
  </si>
  <si>
    <t>5712/16</t>
  </si>
  <si>
    <t>5717/16</t>
  </si>
  <si>
    <t>5719/16</t>
  </si>
  <si>
    <t>Zgrzewarka na odpady toksyczne Berner SealSafe</t>
  </si>
  <si>
    <t>3052000097</t>
  </si>
  <si>
    <t>Załącznik nr 1.17</t>
  </si>
  <si>
    <t>Laser holmowy Cyber Ho 150</t>
  </si>
  <si>
    <t>Quanta System SPA</t>
  </si>
  <si>
    <t>CYH0132-0123</t>
  </si>
  <si>
    <t>Morcelator urologiczny YSB-III</t>
  </si>
  <si>
    <t>Hawk Optical Electronic Instruments CO</t>
  </si>
  <si>
    <t>Zestaw do wykonywania procedur RIRS</t>
  </si>
  <si>
    <t>Załącznik nr 1.18</t>
  </si>
  <si>
    <t>Steelco SpA</t>
  </si>
  <si>
    <t>2103EM0A1332/159741212</t>
  </si>
  <si>
    <t>Załącznik nr 1.19</t>
  </si>
  <si>
    <t>Piła oscylacyjna ACCULAN 3TI GA673</t>
  </si>
  <si>
    <t>B.Braun</t>
  </si>
  <si>
    <t>5004</t>
  </si>
  <si>
    <t>Załącznik nr 1.20</t>
  </si>
  <si>
    <t>Respirator Carescape R860</t>
  </si>
  <si>
    <t>GE Datex Ohmeda</t>
  </si>
  <si>
    <t>CBRW02748</t>
  </si>
  <si>
    <t>Załącznik nr 1.21</t>
  </si>
  <si>
    <t>STERIVAP</t>
  </si>
  <si>
    <t>90739</t>
  </si>
  <si>
    <t>5150950</t>
  </si>
  <si>
    <t>Karl Storz</t>
  </si>
  <si>
    <t>XT756731-P</t>
  </si>
  <si>
    <t>Wartość brutto
[ zł ]</t>
  </si>
  <si>
    <t>PARAMETR WYMAGANY</t>
  </si>
  <si>
    <t>Wykonanie przeglądu okresowego sprzętu medycznego  ( wraz z pomiarami bezpieczeństwa elektrycznego jeśli dotyczy) , którego zakres określają zalecenia producenta, instrukcja obsługi sprzętu i dokumentacja / instrukcja serwisowa wydana przez producenta sprzętu.</t>
  </si>
  <si>
    <t>tak</t>
  </si>
  <si>
    <t>Wymiana jesli dotyczy zgodnie z zaleceniami producenta i procedurą podczas przeglądu technicznego, zalecanych przez producenta materiałów / części  ( np. uszczelki, kable, przewody, filtry, zestawy serwisowe itp.) 
Koszty materiałów / części potrzebnych do wykonania przeglądu okresowego sprzętu medycznego w cenie oferty.</t>
  </si>
  <si>
    <t>Wykonawca ma obowiązek ścisłego przestrzegania wymogów prawa dotyczących bezpieczeństwa i jakości wyrobów medycznych, a w szczególności stosowania części zamiennych, materiałów oraz akcesoriów i przeprowadzania wszystkich czynności serwisowych w sposób, który:
- nie wpływa na bezpieczeństwo użytkowania wyrobu medycznego,
- nie wpływa na utratę znaku CE oraz nie powoduje, że serwisowany wyrób zostanie zmodyfikowany w sposób, który wpłynie na deklarowane przez producenta na etapie wprowadzania do obrotu: przeznaczenie, parametry techniczne i konfigurację lub inne aspekty związane z jego bezpieczną eksploatacją.</t>
  </si>
  <si>
    <t>Potwierdzenie wykonania przeglądu sprzętu medycznego poprzez wpisy do paszportu technicznego i w karcie pracy (raporcie serwisowym), gdzie należy umieścić następujące informacje: datę wykonania, imię i nazwisko osoby wykonującej przegląd, nazwę sprzętu , model, nr seryjny, szczegółowy opis wykonywanych czynności, wykaz wymienionych podczas czynności serwisowych materiałów / części zalecanych przez producenta przewidzianych dokumentacji technicznej sprzętu (jeśli dotyczy), zalecenia poprzeglądowe, informację o stanie technicznym sprzętu (sprawny, niesprawny, warunkowo dopuszczony do dalszej eksploatacji, z podaniem przyczyny) datę następnego przeglądu, podpis i pieczątkę.</t>
  </si>
  <si>
    <t>W przypadku wykrycia awarii sprzętu medycznego podczas przeglądu i konieczności jego naprawy poprzez wymianę / naprawę uszkodzonej części, która nie podlegała wymianie w procedurze przeglądu do Wykonawcy należy obowiązek umieszczenia na niesprawnym urządzeniu czytelnej informacji: „urządzenie przeznaczone do naprawy – nie używać”.</t>
  </si>
  <si>
    <t>W przypadku stwierdzenia podczas przeglądu, że sprzęt medyczny musi być wyłączony z eksploatacji w sposób trwały (nie podlega naprawie), informacja ta zostanie zawarta w karcie pracy ( raporcie serwisowym ) Do Wykonawcy należy obowiązek umieszczenia na niesprawnym urządzeniu czytelnej informacji: „urządzenie niesprawne – nie używać”.</t>
  </si>
  <si>
    <t xml:space="preserve">Oświadczamy, że oferujemy realizację przeglądów technicznych zgodnie z wymaganym zakresem czynności, szczegółowo opisanym powyżej. </t>
  </si>
  <si>
    <t xml:space="preserve">Okresowe przeglądy techniczne wyżej wymienionego sprzętu Szpitala Specjalistycznego im. Gabriela Narutowicza w Krakowie </t>
  </si>
  <si>
    <t>*jeżeli wybór oferty będzie prowadził do powstania u zamawiajacego obowiazku podatkowego, zgodnie z przepisami o podatku od towarów i usług, należy podać cenę netto</t>
  </si>
  <si>
    <t>Cena* netto za jeden przegląd
[ zł ]</t>
  </si>
  <si>
    <t>Podtaek* VAT 
[ %]</t>
  </si>
  <si>
    <t>Wartośc* podatku VAT 
[ zł ]</t>
  </si>
  <si>
    <t>SUMA WARTOŚĆ BRUTTO *[ ZŁ ]</t>
  </si>
  <si>
    <t>………………………….….............................dnia…......................................</t>
  </si>
  <si>
    <t>Aparat RTG XGEO GM85**</t>
  </si>
  <si>
    <t>Załącznik nr 1.5</t>
  </si>
  <si>
    <t>Myjnia - dezynfektor do kaczek i basenów
MEIKO TopLine 20</t>
  </si>
  <si>
    <t>Wymiana jesli dotyczy zgodnie z zaleceniami producenta i procedurą podczas przeglądu technicznego, zalecanych przez producenta materiałów / części  ( np. uszczelki, kable, przewody, filtry, zestawy serwisowe itp.) Koszty materiałów / części potrzebnych do wykonania przeglądu okresowego sprzętu medycznego w cenie oferty.</t>
  </si>
  <si>
    <t>Pakiet nr 10 - APARATY ULTRASONGRAFICZNE</t>
  </si>
  <si>
    <t>Aparat do testów wodorowych 
Gastrolyzer Gastro+**</t>
  </si>
  <si>
    <t>Pakiet nr 11 - APARAT DO TESTÓW WODOROWYCH</t>
  </si>
  <si>
    <t>Pakiet nr 12 - DEFIBRYLATORY CARDIOLIFE TEC - 5521K</t>
  </si>
  <si>
    <t>Pakiet nr 13 - ADIATERMIA ERBE VIO 100C</t>
  </si>
  <si>
    <t>Załącznik nr 1.13</t>
  </si>
  <si>
    <t>Pakiet nr 14 - ECHOKARDIOGRAF EPIQ 5</t>
  </si>
  <si>
    <t>Pakiet nr 15 - HOLTER CIŚNIENIOWY WATCHBP AFIB</t>
  </si>
  <si>
    <t>Pakiet nr 16 - KOMORY LAMINARNE, ŚLUZY MATERIAŁOWE, ZGRZEWARKI NA ODPADY, WYCIĄG NASTOŁOWY</t>
  </si>
  <si>
    <t>Pakiet nr 17 - LASER, MORCELATOR UROLOGICZNY, ZESTAW DO WYKONYWANIA PROCEDUR UROLOGICZNYCH</t>
  </si>
  <si>
    <t>Myjnia - dezynfektor do 
kaczek i basenów PWD 8545 SAD</t>
  </si>
  <si>
    <t>Pakiet nr 18 - MYJNIA DEZYNFEKTOR PWD</t>
  </si>
  <si>
    <t xml:space="preserve">Pakiet nr 19 - PIŁA  ACCULAN </t>
  </si>
  <si>
    <t>Pakiet nr 21 - RESPIRATOR CARESCAPE</t>
  </si>
  <si>
    <t>Sterylizator parowy STERIVAP AP 
SP HPE 6612-2 ED</t>
  </si>
  <si>
    <t>Sterylizator parowy STERIVAP 
HPE 6612-2</t>
  </si>
  <si>
    <t>Pakiet nr 20 - STERYLIZATOR PAROWY STERIVAP</t>
  </si>
  <si>
    <t>Sterownik kamery IMAGE 1
 H3-LINK TC300</t>
  </si>
  <si>
    <t>Pakiet nr 1 - APARAT EEG, EMG</t>
  </si>
  <si>
    <t xml:space="preserve">Koszty związane z realziacją Przedmiotu Zapytania Ofertowego w tym m.in koszty dojazdu, transportu w celu wykonania przeglądu sprzętu medycznego w cenie oferty. </t>
  </si>
  <si>
    <t>Pakiet nr 2 - APARTAY RTG SAMSUNG</t>
  </si>
  <si>
    <t>Pakiet nr 3 - DEJONIZATOR</t>
  </si>
  <si>
    <t>Pakiet nr 4 - DIATERMIA SPECTRUM</t>
  </si>
  <si>
    <t>Pakiet nr 5 - INKUBATOR NOWORODKOWY GIRAFFE</t>
  </si>
  <si>
    <t>Pakiet nr 6 - MMIERNIK BIRUBINY</t>
  </si>
  <si>
    <t xml:space="preserve">Pakiet nr 7 - MYJNIA DEZYNFEKTOR DO KACZEK I BASENÓW MEIKO </t>
  </si>
  <si>
    <t>Pakiet nr 9 - RESPIRATORY PESCUPAC 2DM</t>
  </si>
  <si>
    <t>03.02.2026</t>
  </si>
  <si>
    <t>04.02.2026</t>
  </si>
  <si>
    <t>07.02.2026</t>
  </si>
  <si>
    <t>07.03.2026</t>
  </si>
  <si>
    <t>Pakiet nr 8 - STEROWNIK KAMERY IMAGE</t>
  </si>
  <si>
    <t>Nr zapytania: 021/ZP/APM/2026 r.</t>
  </si>
  <si>
    <t xml:space="preserve">Czas rozpoczęcia realizacji przeglądu okresowego sprzętu medycznego do 3 dni roboczych od daty dokonania zgłoszenia pisemnego (w tym e-mail) przez pracownika Działu Aparatury Medycznej. </t>
  </si>
  <si>
    <t>** w przypadku poz. 2 pakietu wraz z przeglądem technicznym należy wykonać kalibrację detektora.</t>
  </si>
  <si>
    <t>Wykonanie przeglądu okresowego sprzętu medycznego  (wraz z pomiarami bezpieczeństwa elektrycznego jeśli dotyczy) , którego zakres określają zalecenia producenta, instrukcja obsługi sprzętu i dokumentacja / instrukcja serwisowa wydana przez producenta sprzętu.</t>
  </si>
  <si>
    <t xml:space="preserve">Czas wykonania przeglądu okresowego sprzętu medycznego do 3 dni roboczych od daty przyjęcia przesyłki z urządzeniem do siedziby serwisu Wykonawcy. </t>
  </si>
  <si>
    <t>Data ważności kalibracji</t>
  </si>
  <si>
    <t>*jeżeli wybór oferty będzie prowadził do powstania u zamawiajacego obowiazku podatkowego, zgodnie z przepisami o podatku od towarów i usług, należy podać cenę netto
** w przypadku poz. 1 pakietu należy wykonać kalibrację .</t>
  </si>
  <si>
    <t xml:space="preserve">Okresowa kalibracja wyżej wymienionego sprzętu Szpitala Specjalistycznego im. Gabriela Narutowicza w Krakowie </t>
  </si>
  <si>
    <t>Wykonanie kalibracji sprzętu medycznego, której zakres określają zalecenia producenta, instrukcja obsługi sprzętu i dokumentacja / instrukcja serwisowa wydana przez producenta sprzętu.</t>
  </si>
  <si>
    <t>Wymiana jesli dotyczy zgodnie z zaleceniami producenta i procedurą podczas kalibracji, zalecanych przez producenta materiałów / części  ( np. uszczelki, kable, przewody, filtry, zestawy serwisowe itp.) 
Koszty materiałów / części potrzebnych do wykonania kalibracji sprzętu medycznego w cenie oferty.</t>
  </si>
  <si>
    <t xml:space="preserve">Czas rozpoczęcia realizacji kalibracji sprzętu medycznego do 3 dni roboczych od daty od daty przyjęcia przesyłki z urządzeniem do siedziby serwisu Wykonawcy. </t>
  </si>
  <si>
    <t xml:space="preserve">Koszty związane z realziacją Przedmiotu Zapytania Ofertowego w tym m.in koszty dojazdu, transportu w celu wykonania kalibracji sprzętu medycznego w cenie oferty. </t>
  </si>
  <si>
    <t>Potwierdzenie wykonania kalibracji medycznego poprzez wpisy do paszportu technicznego i w karcie pracy (raporcie serwisowym), gdzie należy umieścić następujące informacje: datę wykonania, imię i nazwisko osoby wykonującej kalibrację, nazwę sprzętu , model, nr seryjny, szczegółowy opis wykonywanych czynności, wykaz wymienionych podczas czynności serwisowych materiałów / części zalecanych przez producenta przewidzianych dokumentacji technicznej sprzętu (jeśli dotyczy), datę następnej kalibracji, podpis i pieczątkę.</t>
  </si>
  <si>
    <t xml:space="preserve">Oświadczamy, że oferujemy realizację kalibracji zgodnie z wymaganym zakresem czynności, szczegółowo opisanym powyżej.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</si>
</sst>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2">
    <font>
      <sz val="11"/>
      <color indexed="8"/>
      <name val="Calibri"/>
      <family val="2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Garamond"/>
      <family val="1"/>
      <charset val="238"/>
    </font>
    <font>
      <sz val="10"/>
      <name val="Garamond"/>
      <family val="1"/>
      <charset val="238"/>
    </font>
    <font>
      <sz val="11"/>
      <name val="Garamond"/>
      <family val="1"/>
      <charset val="238"/>
    </font>
    <font>
      <i/>
      <sz val="8"/>
      <name val="Garamond"/>
      <family val="1"/>
      <charset val="238"/>
    </font>
    <font>
      <i/>
      <sz val="11"/>
      <name val="Garamond"/>
      <family val="1"/>
      <charset val="238"/>
    </font>
    <font>
      <sz val="11"/>
      <color indexed="8"/>
      <name val="Garmo"/>
      <charset val="238"/>
    </font>
    <font>
      <sz val="11"/>
      <color indexed="8"/>
      <name val="Garamond"/>
      <family val="1"/>
      <charset val="238"/>
    </font>
    <font>
      <b/>
      <sz val="11"/>
      <color indexed="8"/>
      <name val="Garamond"/>
      <family val="1"/>
      <charset val="238"/>
    </font>
    <font>
      <b/>
      <sz val="11"/>
      <name val="Garamond"/>
      <family val="1"/>
      <charset val="238"/>
    </font>
    <font>
      <sz val="11"/>
      <color indexed="8"/>
      <name val="Garamond"/>
    </font>
    <font>
      <b/>
      <i/>
      <sz val="8"/>
      <name val="Garamond"/>
      <family val="1"/>
      <charset val="238"/>
    </font>
    <font>
      <i/>
      <sz val="8"/>
      <color indexed="8"/>
      <name val="Garmo"/>
      <charset val="238"/>
    </font>
    <font>
      <i/>
      <sz val="11"/>
      <color indexed="8"/>
      <name val="Garamond"/>
      <family val="1"/>
      <charset val="238"/>
    </font>
    <font>
      <b/>
      <sz val="10"/>
      <color theme="4"/>
      <name val="Garamond"/>
      <family val="1"/>
      <charset val="238"/>
    </font>
    <font>
      <b/>
      <sz val="10"/>
      <name val="Garamond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Garamond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3">
    <xf numFmtId="0" fontId="0" fillId="0" borderId="0" xfId="0"/>
    <xf numFmtId="0" fontId="3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0" fontId="5" fillId="2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14" fontId="2" fillId="4" borderId="6" xfId="0" applyNumberFormat="1" applyFont="1" applyFill="1" applyBorder="1"/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4" fontId="3" fillId="4" borderId="6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14" fontId="9" fillId="4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4" fillId="0" borderId="0" xfId="0" applyFont="1"/>
    <xf numFmtId="164" fontId="15" fillId="0" borderId="0" xfId="0" applyNumberFormat="1" applyFont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14" fontId="9" fillId="4" borderId="4" xfId="0" applyNumberFormat="1" applyFont="1" applyFill="1" applyBorder="1" applyAlignment="1">
      <alignment horizontal="center" vertical="center"/>
    </xf>
    <xf numFmtId="14" fontId="9" fillId="4" borderId="4" xfId="0" applyNumberFormat="1" applyFont="1" applyFill="1" applyBorder="1" applyAlignment="1">
      <alignment horizontal="center" vertical="center" wrapText="1"/>
    </xf>
    <xf numFmtId="1" fontId="9" fillId="4" borderId="4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14" fontId="1" fillId="5" borderId="5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164" fontId="11" fillId="4" borderId="7" xfId="0" applyNumberFormat="1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164" fontId="12" fillId="4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14" fontId="3" fillId="4" borderId="7" xfId="0" quotePrefix="1" applyNumberFormat="1" applyFont="1" applyFill="1" applyBorder="1" applyAlignment="1">
      <alignment horizontal="center" vertical="center"/>
    </xf>
    <xf numFmtId="14" fontId="3" fillId="4" borderId="6" xfId="0" quotePrefix="1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1" fillId="4" borderId="0" xfId="0" applyFont="1" applyFill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7" xfId="1" applyFont="1" applyBorder="1" applyAlignment="1" applyProtection="1">
      <alignment horizontal="left" vertical="top" wrapText="1"/>
      <protection locked="0"/>
    </xf>
    <xf numFmtId="0" fontId="4" fillId="0" borderId="7" xfId="0" applyFont="1" applyBorder="1"/>
    <xf numFmtId="0" fontId="17" fillId="7" borderId="10" xfId="0" applyFont="1" applyFill="1" applyBorder="1" applyAlignment="1" applyProtection="1">
      <alignment horizontal="center" vertical="center" wrapText="1"/>
      <protection locked="0"/>
    </xf>
    <xf numFmtId="0" fontId="17" fillId="7" borderId="12" xfId="0" applyFont="1" applyFill="1" applyBorder="1" applyAlignment="1" applyProtection="1">
      <alignment horizontal="center" vertical="center" wrapText="1"/>
      <protection locked="0"/>
    </xf>
    <xf numFmtId="0" fontId="17" fillId="7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6" fillId="6" borderId="7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164" fontId="17" fillId="4" borderId="7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0" fillId="0" borderId="0" xfId="0"/>
    <xf numFmtId="0" fontId="9" fillId="0" borderId="0" xfId="0" applyFont="1" applyFill="1" applyAlignment="1">
      <alignment horizontal="left"/>
    </xf>
    <xf numFmtId="0" fontId="8" fillId="0" borderId="0" xfId="0" applyFont="1" applyFill="1"/>
    <xf numFmtId="164" fontId="15" fillId="0" borderId="0" xfId="0" applyNumberFormat="1" applyFont="1" applyFill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50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numFmt numFmtId="164" formatCode="#,##0.00\ &quot;zł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64" formatCode="#,##0.00\ &quot;zł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Garamond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43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64" formatCode="#,##0.00\ &quot;zł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Garamond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43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64" formatCode="#,##0.00\ &quot;zł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Garamond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43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64" formatCode="#,##0.00\ &quot;zł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Garamond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43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64" formatCode="#,##0.00\ &quot;zł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Garamond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43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64" formatCode="#,##0.00\ &quot;zł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Garamond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43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64" formatCode="#,##0.00\ &quot;zł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Garamond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43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numFmt numFmtId="164" formatCode="#,##0.00\ &quot;zł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64" formatCode="#,##0.00\ &quot;zł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Garamond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43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numFmt numFmtId="164" formatCode="#,##0.00\ &quot;zł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64" formatCode="#,##0.00\ &quot;zł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Garamond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43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numFmt numFmtId="164" formatCode="#,##0.00\ &quot;zł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64" formatCode="#,##0.00\ &quot;zł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Garamond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43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64" formatCode="#,##0.00\ &quot;zł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Garamond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43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64" formatCode="#,##0.00\ &quot;zł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Garamond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43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numFmt numFmtId="164" formatCode="#,##0.00\ &quot;zł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64" formatCode="#,##0.00\ &quot;zł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Garamond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43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numFmt numFmtId="164" formatCode="#,##0.00\ &quot;zł&quot;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64" formatCode="#,##0.00\ &quot;zł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Garamond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43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numFmt numFmtId="164" formatCode="#,##0.00\ &quot;zł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64" formatCode="#,##0.00\ &quot;zł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Garamond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43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numFmt numFmtId="164" formatCode="#,##0.00\ &quot;zł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64" formatCode="#,##0.00\ &quot;zł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Garamond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43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numFmt numFmtId="164" formatCode="#,##0.00\ &quot;zł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64" formatCode="#,##0.00\ &quot;zł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Garamond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43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numFmt numFmtId="164" formatCode="#,##0.00\ &quot;zł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64" formatCode="#,##0.00\ &quot;zł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Garamond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43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numFmt numFmtId="164" formatCode="#,##0.00\ &quot;zł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64" formatCode="#,##0.00\ &quot;zł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Garamond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43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numFmt numFmtId="164" formatCode="#,##0.00\ &quot;zł&quot;"/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64" formatCode="#,##0.00\ &quot;zł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Garamond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43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numFmt numFmtId="164" formatCode="#,##0.00\ &quot;zł&quot;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family val="1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Garamond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Garamond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43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6:I10" totalsRowCount="1" headerRowDxfId="503" dataDxfId="501" totalsRowDxfId="499" headerRowBorderDxfId="502" tableBorderDxfId="500" totalsRowBorderDxfId="498">
  <tableColumns count="9">
    <tableColumn id="1" xr3:uid="{00000000-0010-0000-0000-000001000000}" name="Lp." dataDxfId="497" totalsRowDxfId="496"/>
    <tableColumn id="2" xr3:uid="{00000000-0010-0000-0000-000002000000}" name="Nazwa i typ urządzenia" dataDxfId="495" totalsRowDxfId="494"/>
    <tableColumn id="3" xr3:uid="{00000000-0010-0000-0000-000003000000}" name="Producent" dataDxfId="493" totalsRowDxfId="492"/>
    <tableColumn id="5" xr3:uid="{00000000-0010-0000-0000-000005000000}" name="Numer fabryczny" dataDxfId="491" totalsRowDxfId="490"/>
    <tableColumn id="7" xr3:uid="{00000000-0010-0000-0000-000007000000}" name="Data ważności przeglądu" totalsRowLabel="Suma" dataDxfId="489" totalsRowDxfId="488"/>
    <tableColumn id="8" xr3:uid="{00000000-0010-0000-0000-000008000000}" name="Cena* netto za jeden przegląd_x000a_[ zł ]" dataDxfId="487" totalsRowDxfId="486"/>
    <tableColumn id="4" xr3:uid="{00000000-0010-0000-0000-000004000000}" name="Podtaek* VAT _x000a_[ %]" totalsRowDxfId="485"/>
    <tableColumn id="9" xr3:uid="{00000000-0010-0000-0000-000009000000}" name="Wartośc* podatku VAT _x000a_[ zł ]" dataDxfId="484" totalsRowDxfId="483"/>
    <tableColumn id="10" xr3:uid="{00000000-0010-0000-0000-00000A000000}" name="Wartość brutto_x000a_[ zł ]" dataDxfId="482" totalsRowDxfId="481"/>
  </tableColumns>
  <tableStyleInfo name="TableStyleLight2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09000000}" name="Tabela12526272829303132" displayName="Tabela12526272829303132" ref="A6:I13" totalsRowCount="1" headerRowDxfId="319" dataDxfId="317" totalsRowDxfId="315" headerRowBorderDxfId="318" tableBorderDxfId="316" totalsRowBorderDxfId="314">
  <tableColumns count="9">
    <tableColumn id="1" xr3:uid="{00000000-0010-0000-0900-000001000000}" name="Lp." dataDxfId="313" totalsRowDxfId="312"/>
    <tableColumn id="2" xr3:uid="{00000000-0010-0000-0900-000002000000}" name="Nazwa i typ urządzenia" dataDxfId="311" totalsRowDxfId="310"/>
    <tableColumn id="3" xr3:uid="{00000000-0010-0000-0900-000003000000}" name="Producent" dataDxfId="309" totalsRowDxfId="308"/>
    <tableColumn id="5" xr3:uid="{00000000-0010-0000-0900-000005000000}" name="Numer fabryczny" dataDxfId="307" totalsRowDxfId="306"/>
    <tableColumn id="7" xr3:uid="{00000000-0010-0000-0900-000007000000}" name="Data ważności przeglądu" totalsRowLabel="Suma" dataDxfId="305" totalsRowDxfId="304"/>
    <tableColumn id="8" xr3:uid="{00000000-0010-0000-0900-000008000000}" name="Cena* netto za jeden przegląd_x000a_[ zł ]" dataDxfId="303" totalsRowDxfId="302"/>
    <tableColumn id="4" xr3:uid="{00000000-0010-0000-0900-000004000000}" name="Podtaek* VAT _x000a_[ %]" totalsRowDxfId="301"/>
    <tableColumn id="9" xr3:uid="{00000000-0010-0000-0900-000009000000}" name="Wartośc* podatku VAT _x000a_[ zł ]" dataDxfId="300" totalsRowDxfId="299"/>
    <tableColumn id="10" xr3:uid="{00000000-0010-0000-0900-00000A000000}" name="Wartość brutto_x000a_[ zł ]" dataDxfId="298" totalsRowDxfId="297"/>
  </tableColumns>
  <tableStyleInfo name="TableStyleLight2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0A000000}" name="Tabela125262728293033" displayName="Tabela125262728293033" ref="A6:I9" totalsRowCount="1" headerRowDxfId="296" dataDxfId="294" totalsRowDxfId="292" headerRowBorderDxfId="295" tableBorderDxfId="293" totalsRowBorderDxfId="291">
  <tableColumns count="9">
    <tableColumn id="1" xr3:uid="{00000000-0010-0000-0A00-000001000000}" name="Lp." dataDxfId="290" totalsRowDxfId="29"/>
    <tableColumn id="2" xr3:uid="{00000000-0010-0000-0A00-000002000000}" name="Nazwa i typ urządzenia" dataDxfId="289" totalsRowDxfId="28"/>
    <tableColumn id="3" xr3:uid="{00000000-0010-0000-0A00-000003000000}" name="Producent" dataDxfId="288" totalsRowDxfId="27"/>
    <tableColumn id="5" xr3:uid="{00000000-0010-0000-0A00-000005000000}" name="Numer fabryczny" dataDxfId="287" totalsRowDxfId="26"/>
    <tableColumn id="7" xr3:uid="{00000000-0010-0000-0A00-000007000000}" name="Data ważności kalibracji" totalsRowLabel="Suma" dataDxfId="286" totalsRowDxfId="25"/>
    <tableColumn id="8" xr3:uid="{00000000-0010-0000-0A00-000008000000}" name="Cena* netto za jeden przegląd_x000a_[ zł ]" dataDxfId="285" totalsRowDxfId="24"/>
    <tableColumn id="4" xr3:uid="{00000000-0010-0000-0A00-000004000000}" name="Podtaek* VAT _x000a_[ %]" totalsRowDxfId="23"/>
    <tableColumn id="9" xr3:uid="{00000000-0010-0000-0A00-000009000000}" name="Wartośc* podatku VAT _x000a_[ zł ]" dataDxfId="284" totalsRowDxfId="22"/>
    <tableColumn id="10" xr3:uid="{00000000-0010-0000-0A00-00000A000000}" name="Wartość brutto_x000a_[ zł ]" dataDxfId="283" totalsRowDxfId="21"/>
  </tableColumns>
  <tableStyleInfo name="TableStyleLight2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0B000000}" name="Tabela12526272829303334" displayName="Tabela12526272829303334" ref="A6:I11" totalsRowCount="1" headerRowDxfId="282" dataDxfId="280" totalsRowDxfId="278" headerRowBorderDxfId="281" tableBorderDxfId="279" totalsRowBorderDxfId="277">
  <tableColumns count="9">
    <tableColumn id="1" xr3:uid="{00000000-0010-0000-0B00-000001000000}" name="Lp." dataDxfId="276" totalsRowDxfId="275"/>
    <tableColumn id="2" xr3:uid="{00000000-0010-0000-0B00-000002000000}" name="Nazwa i typ urządzenia" dataDxfId="274" totalsRowDxfId="273"/>
    <tableColumn id="3" xr3:uid="{00000000-0010-0000-0B00-000003000000}" name="Producent" dataDxfId="272" totalsRowDxfId="271"/>
    <tableColumn id="5" xr3:uid="{00000000-0010-0000-0B00-000005000000}" name="Numer fabryczny" dataDxfId="270" totalsRowDxfId="269"/>
    <tableColumn id="7" xr3:uid="{00000000-0010-0000-0B00-000007000000}" name="Data ważności przeglądu" totalsRowLabel="Suma" dataDxfId="268" totalsRowDxfId="267"/>
    <tableColumn id="8" xr3:uid="{00000000-0010-0000-0B00-000008000000}" name="Cena* netto za jeden przegląd_x000a_[ zł ]" dataDxfId="266" totalsRowDxfId="265"/>
    <tableColumn id="4" xr3:uid="{00000000-0010-0000-0B00-000004000000}" name="Podtaek* VAT _x000a_[ %]" totalsRowDxfId="264"/>
    <tableColumn id="9" xr3:uid="{00000000-0010-0000-0B00-000009000000}" name="Wartośc* podatku VAT _x000a_[ zł ]" dataDxfId="263" totalsRowDxfId="262"/>
    <tableColumn id="10" xr3:uid="{00000000-0010-0000-0B00-00000A000000}" name="Wartość brutto_x000a_[ zł ]" dataDxfId="261" totalsRowDxfId="260"/>
  </tableColumns>
  <tableStyleInfo name="TableStyleLight2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0C000000}" name="Tabela12526272829303335" displayName="Tabela12526272829303335" ref="A6:I9" totalsRowCount="1" headerRowDxfId="259" dataDxfId="257" totalsRowDxfId="255" headerRowBorderDxfId="258" tableBorderDxfId="256" totalsRowBorderDxfId="254">
  <tableColumns count="9">
    <tableColumn id="1" xr3:uid="{00000000-0010-0000-0C00-000001000000}" name="Lp." dataDxfId="253" totalsRowDxfId="252"/>
    <tableColumn id="2" xr3:uid="{00000000-0010-0000-0C00-000002000000}" name="Nazwa i typ urządzenia" dataDxfId="251" totalsRowDxfId="250"/>
    <tableColumn id="3" xr3:uid="{00000000-0010-0000-0C00-000003000000}" name="Producent" dataDxfId="249" totalsRowDxfId="248"/>
    <tableColumn id="5" xr3:uid="{00000000-0010-0000-0C00-000005000000}" name="Numer fabryczny" dataDxfId="247" totalsRowDxfId="246"/>
    <tableColumn id="7" xr3:uid="{00000000-0010-0000-0C00-000007000000}" name="Data ważności przeglądu" totalsRowLabel="Suma" dataDxfId="245" totalsRowDxfId="244"/>
    <tableColumn id="8" xr3:uid="{00000000-0010-0000-0C00-000008000000}" name="Cena* netto za jeden przegląd_x000a_[ zł ]" dataDxfId="243" totalsRowDxfId="242"/>
    <tableColumn id="4" xr3:uid="{00000000-0010-0000-0C00-000004000000}" name="Podtaek* VAT _x000a_[ %]" totalsRowDxfId="241"/>
    <tableColumn id="9" xr3:uid="{00000000-0010-0000-0C00-000009000000}" name="Wartośc* podatku VAT _x000a_[ zł ]" dataDxfId="240" totalsRowDxfId="239"/>
    <tableColumn id="10" xr3:uid="{00000000-0010-0000-0C00-00000A000000}" name="Wartość brutto_x000a_[ zł ]" dataDxfId="238" totalsRowDxfId="237"/>
  </tableColumns>
  <tableStyleInfo name="TableStyleLight2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0D000000}" name="Tabela1252627282930333536" displayName="Tabela1252627282930333536" ref="A6:I9" totalsRowCount="1" headerRowDxfId="236" dataDxfId="234" totalsRowDxfId="232" headerRowBorderDxfId="235" tableBorderDxfId="233" totalsRowBorderDxfId="231">
  <tableColumns count="9">
    <tableColumn id="1" xr3:uid="{00000000-0010-0000-0D00-000001000000}" name="Lp." dataDxfId="230" totalsRowDxfId="229"/>
    <tableColumn id="2" xr3:uid="{00000000-0010-0000-0D00-000002000000}" name="Nazwa i typ urządzenia" dataDxfId="228" totalsRowDxfId="227"/>
    <tableColumn id="3" xr3:uid="{00000000-0010-0000-0D00-000003000000}" name="Producent" dataDxfId="226" totalsRowDxfId="225"/>
    <tableColumn id="5" xr3:uid="{00000000-0010-0000-0D00-000005000000}" name="Numer fabryczny" dataDxfId="224" totalsRowDxfId="223"/>
    <tableColumn id="7" xr3:uid="{00000000-0010-0000-0D00-000007000000}" name="Data ważności przeglądu" totalsRowLabel="Suma" dataDxfId="222" totalsRowDxfId="221"/>
    <tableColumn id="8" xr3:uid="{00000000-0010-0000-0D00-000008000000}" name="Cena* netto za jeden przegląd_x000a_[ zł ]" dataDxfId="220" totalsRowDxfId="219"/>
    <tableColumn id="4" xr3:uid="{00000000-0010-0000-0D00-000004000000}" name="Podtaek* VAT _x000a_[ %]" totalsRowDxfId="218"/>
    <tableColumn id="9" xr3:uid="{00000000-0010-0000-0D00-000009000000}" name="Wartośc* podatku VAT _x000a_[ zł ]" dataDxfId="217" totalsRowDxfId="216"/>
    <tableColumn id="10" xr3:uid="{00000000-0010-0000-0D00-00000A000000}" name="Wartość brutto_x000a_[ zł ]" dataDxfId="215" totalsRowDxfId="214"/>
  </tableColumns>
  <tableStyleInfo name="TableStyleLight2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0E000000}" name="Tabela125262728293033353637" displayName="Tabela125262728293033353637" ref="A6:I9" totalsRowCount="1" headerRowDxfId="213" dataDxfId="211" totalsRowDxfId="209" headerRowBorderDxfId="212" tableBorderDxfId="210" totalsRowBorderDxfId="208">
  <tableColumns count="9">
    <tableColumn id="1" xr3:uid="{00000000-0010-0000-0E00-000001000000}" name="Lp." dataDxfId="207" totalsRowDxfId="206"/>
    <tableColumn id="2" xr3:uid="{00000000-0010-0000-0E00-000002000000}" name="Nazwa i typ urządzenia" dataDxfId="205" totalsRowDxfId="204"/>
    <tableColumn id="3" xr3:uid="{00000000-0010-0000-0E00-000003000000}" name="Producent" dataDxfId="203" totalsRowDxfId="202"/>
    <tableColumn id="5" xr3:uid="{00000000-0010-0000-0E00-000005000000}" name="Numer fabryczny" dataDxfId="201" totalsRowDxfId="200"/>
    <tableColumn id="7" xr3:uid="{00000000-0010-0000-0E00-000007000000}" name="Data ważności przeglądu" totalsRowLabel="Suma" dataDxfId="199" totalsRowDxfId="198"/>
    <tableColumn id="8" xr3:uid="{00000000-0010-0000-0E00-000008000000}" name="Cena* netto za jeden przegląd_x000a_[ zł ]" dataDxfId="197" totalsRowDxfId="196"/>
    <tableColumn id="4" xr3:uid="{00000000-0010-0000-0E00-000004000000}" name="Podtaek* VAT _x000a_[ %]" totalsRowDxfId="195"/>
    <tableColumn id="9" xr3:uid="{00000000-0010-0000-0E00-000009000000}" name="Wartośc* podatku VAT _x000a_[ zł ]" dataDxfId="194" totalsRowDxfId="193"/>
    <tableColumn id="10" xr3:uid="{00000000-0010-0000-0E00-00000A000000}" name="Wartość brutto_x000a_[ zł ]" dataDxfId="192" totalsRowDxfId="191"/>
  </tableColumns>
  <tableStyleInfo name="TableStyleLight2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0F000000}" name="Tabela12526272829303335363738" displayName="Tabela12526272829303335363738" ref="A6:I15" totalsRowCount="1" headerRowDxfId="190" dataDxfId="188" totalsRowDxfId="186" headerRowBorderDxfId="189" tableBorderDxfId="187" totalsRowBorderDxfId="185">
  <tableColumns count="9">
    <tableColumn id="1" xr3:uid="{00000000-0010-0000-0F00-000001000000}" name="Lp." dataDxfId="184" totalsRowDxfId="183"/>
    <tableColumn id="2" xr3:uid="{00000000-0010-0000-0F00-000002000000}" name="Nazwa i typ urządzenia" dataDxfId="182" totalsRowDxfId="181"/>
    <tableColumn id="3" xr3:uid="{00000000-0010-0000-0F00-000003000000}" name="Producent" dataDxfId="180" totalsRowDxfId="179"/>
    <tableColumn id="5" xr3:uid="{00000000-0010-0000-0F00-000005000000}" name="Numer fabryczny" dataDxfId="178" totalsRowDxfId="177"/>
    <tableColumn id="7" xr3:uid="{00000000-0010-0000-0F00-000007000000}" name="Data ważności przeglądu" totalsRowLabel="Suma" dataDxfId="176" totalsRowDxfId="175"/>
    <tableColumn id="8" xr3:uid="{00000000-0010-0000-0F00-000008000000}" name="Cena* netto za jeden przegląd_x000a_[ zł ]" dataDxfId="174" totalsRowDxfId="173"/>
    <tableColumn id="4" xr3:uid="{00000000-0010-0000-0F00-000004000000}" name="Podtaek* VAT _x000a_[ %]" totalsRowDxfId="172"/>
    <tableColumn id="9" xr3:uid="{00000000-0010-0000-0F00-000009000000}" name="Wartośc* podatku VAT _x000a_[ zł ]" dataDxfId="171" totalsRowDxfId="170"/>
    <tableColumn id="10" xr3:uid="{00000000-0010-0000-0F00-00000A000000}" name="Wartość brutto_x000a_[ zł ]" dataDxfId="169" totalsRowDxfId="168"/>
  </tableColumns>
  <tableStyleInfo name="TableStyleLight20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10000000}" name="Tabela1252627282930333536373839" displayName="Tabela1252627282930333536373839" ref="A6:I11" totalsRowCount="1" headerRowDxfId="167" dataDxfId="165" totalsRowDxfId="163" headerRowBorderDxfId="166" tableBorderDxfId="164" totalsRowBorderDxfId="162">
  <tableColumns count="9">
    <tableColumn id="1" xr3:uid="{00000000-0010-0000-1000-000001000000}" name="Lp." dataDxfId="161" totalsRowDxfId="160"/>
    <tableColumn id="2" xr3:uid="{00000000-0010-0000-1000-000002000000}" name="Nazwa i typ urządzenia" dataDxfId="159" totalsRowDxfId="158"/>
    <tableColumn id="3" xr3:uid="{00000000-0010-0000-1000-000003000000}" name="Producent" dataDxfId="157" totalsRowDxfId="156"/>
    <tableColumn id="5" xr3:uid="{00000000-0010-0000-1000-000005000000}" name="Numer fabryczny" dataDxfId="155" totalsRowDxfId="154"/>
    <tableColumn id="7" xr3:uid="{00000000-0010-0000-1000-000007000000}" name="Data ważności przeglądu" totalsRowLabel="Suma" dataDxfId="153" totalsRowDxfId="152"/>
    <tableColumn id="8" xr3:uid="{00000000-0010-0000-1000-000008000000}" name="Cena* netto za jeden przegląd_x000a_[ zł ]" dataDxfId="151" totalsRowDxfId="150"/>
    <tableColumn id="4" xr3:uid="{00000000-0010-0000-1000-000004000000}" name="Podtaek* VAT _x000a_[ %]" totalsRowDxfId="149"/>
    <tableColumn id="9" xr3:uid="{00000000-0010-0000-1000-000009000000}" name="Wartośc* podatku VAT _x000a_[ zł ]" dataDxfId="148" totalsRowDxfId="147"/>
    <tableColumn id="10" xr3:uid="{00000000-0010-0000-1000-00000A000000}" name="Wartość brutto_x000a_[ zł ]" dataDxfId="146" totalsRowDxfId="145"/>
  </tableColumns>
  <tableStyleInfo name="TableStyleLight20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11000000}" name="Tabela125262728293033353637383940" displayName="Tabela125262728293033353637383940" ref="A6:I9" totalsRowCount="1" headerRowDxfId="144" dataDxfId="142" totalsRowDxfId="140" headerRowBorderDxfId="143" tableBorderDxfId="141" totalsRowBorderDxfId="139">
  <tableColumns count="9">
    <tableColumn id="1" xr3:uid="{00000000-0010-0000-1100-000001000000}" name="Lp." dataDxfId="138" totalsRowDxfId="137"/>
    <tableColumn id="2" xr3:uid="{00000000-0010-0000-1100-000002000000}" name="Nazwa i typ urządzenia" dataDxfId="136" totalsRowDxfId="135"/>
    <tableColumn id="3" xr3:uid="{00000000-0010-0000-1100-000003000000}" name="Producent" dataDxfId="134" totalsRowDxfId="133"/>
    <tableColumn id="5" xr3:uid="{00000000-0010-0000-1100-000005000000}" name="Numer fabryczny" dataDxfId="132" totalsRowDxfId="131"/>
    <tableColumn id="7" xr3:uid="{00000000-0010-0000-1100-000007000000}" name="Data ważności przeglądu" totalsRowLabel="Suma" dataDxfId="130" totalsRowDxfId="129"/>
    <tableColumn id="8" xr3:uid="{00000000-0010-0000-1100-000008000000}" name="Cena* netto za jeden przegląd_x000a_[ zł ]" dataDxfId="128" totalsRowDxfId="127"/>
    <tableColumn id="4" xr3:uid="{00000000-0010-0000-1100-000004000000}" name="Podtaek* VAT _x000a_[ %]" totalsRowDxfId="126"/>
    <tableColumn id="9" xr3:uid="{00000000-0010-0000-1100-000009000000}" name="Wartośc* podatku VAT _x000a_[ zł ]" dataDxfId="125" totalsRowDxfId="124"/>
    <tableColumn id="10" xr3:uid="{00000000-0010-0000-1100-00000A000000}" name="Wartość brutto_x000a_[ zł ]" dataDxfId="123" totalsRowDxfId="122"/>
  </tableColumns>
  <tableStyleInfo name="TableStyleLight20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12000000}" name="Tabela12526272829303335363738394041" displayName="Tabela12526272829303335363738394041" ref="A6:I9" totalsRowCount="1" headerRowDxfId="121" dataDxfId="119" totalsRowDxfId="117" headerRowBorderDxfId="120" tableBorderDxfId="118" totalsRowBorderDxfId="116">
  <tableColumns count="9">
    <tableColumn id="1" xr3:uid="{00000000-0010-0000-1200-000001000000}" name="Lp." dataDxfId="115" totalsRowDxfId="114"/>
    <tableColumn id="2" xr3:uid="{00000000-0010-0000-1200-000002000000}" name="Nazwa i typ urządzenia" dataDxfId="113" totalsRowDxfId="112"/>
    <tableColumn id="3" xr3:uid="{00000000-0010-0000-1200-000003000000}" name="Producent" dataDxfId="111" totalsRowDxfId="110"/>
    <tableColumn id="5" xr3:uid="{00000000-0010-0000-1200-000005000000}" name="Numer fabryczny" dataDxfId="109" totalsRowDxfId="108"/>
    <tableColumn id="7" xr3:uid="{00000000-0010-0000-1200-000007000000}" name="Data ważności przeglądu" totalsRowLabel="Suma" dataDxfId="107" totalsRowDxfId="106"/>
    <tableColumn id="8" xr3:uid="{00000000-0010-0000-1200-000008000000}" name="Cena* netto za jeden przegląd_x000a_[ zł ]" dataDxfId="105" totalsRowDxfId="104"/>
    <tableColumn id="4" xr3:uid="{00000000-0010-0000-1200-000004000000}" name="Podtaek* VAT _x000a_[ %]" totalsRowDxfId="103"/>
    <tableColumn id="9" xr3:uid="{00000000-0010-0000-1200-000009000000}" name="Wartośc* podatku VAT _x000a_[ zł ]" dataDxfId="102" totalsRowDxfId="101"/>
    <tableColumn id="10" xr3:uid="{00000000-0010-0000-1200-00000A000000}" name="Wartość brutto_x000a_[ zł ]" dataDxfId="100" totalsRowDxfId="99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1000000}" name="Tabela124" displayName="Tabela124" ref="A6:I10" totalsRowCount="1" headerRowDxfId="480" dataDxfId="478" totalsRowDxfId="476" headerRowBorderDxfId="479" tableBorderDxfId="477" totalsRowBorderDxfId="475">
  <tableColumns count="9">
    <tableColumn id="1" xr3:uid="{00000000-0010-0000-0100-000001000000}" name="Lp." dataDxfId="474" totalsRowDxfId="473"/>
    <tableColumn id="2" xr3:uid="{00000000-0010-0000-0100-000002000000}" name="Nazwa i typ urządzenia" dataDxfId="472" totalsRowDxfId="471"/>
    <tableColumn id="3" xr3:uid="{00000000-0010-0000-0100-000003000000}" name="Producent" dataDxfId="470" totalsRowDxfId="469"/>
    <tableColumn id="5" xr3:uid="{00000000-0010-0000-0100-000005000000}" name="Numer fabryczny" dataDxfId="468" totalsRowDxfId="467"/>
    <tableColumn id="7" xr3:uid="{00000000-0010-0000-0100-000007000000}" name="Data ważności przeglądu" totalsRowLabel="Suma" dataDxfId="466" totalsRowDxfId="465"/>
    <tableColumn id="8" xr3:uid="{00000000-0010-0000-0100-000008000000}" name="Cena* netto za jeden przegląd_x000a_[ zł ]" dataDxfId="464" totalsRowDxfId="463"/>
    <tableColumn id="4" xr3:uid="{00000000-0010-0000-0100-000004000000}" name="Podtaek* VAT _x000a_[ %]" totalsRowDxfId="462"/>
    <tableColumn id="9" xr3:uid="{00000000-0010-0000-0100-000009000000}" name="Wartośc* podatku VAT _x000a_[ zł ]" dataDxfId="461" totalsRowDxfId="460"/>
    <tableColumn id="10" xr3:uid="{00000000-0010-0000-0100-00000A000000}" name="Wartość brutto_x000a_[ zł ]" dataDxfId="459" totalsRowDxfId="458"/>
  </tableColumns>
  <tableStyleInfo name="TableStyleLight20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13000000}" name="Tabela1252627282930333536373839404142" displayName="Tabela1252627282930333536373839404142" ref="A6:I10" totalsRowCount="1" headerRowDxfId="98" dataDxfId="96" totalsRowDxfId="94" headerRowBorderDxfId="97" tableBorderDxfId="95" totalsRowBorderDxfId="93">
  <tableColumns count="9">
    <tableColumn id="1" xr3:uid="{00000000-0010-0000-1300-000001000000}" name="Lp." dataDxfId="92" totalsRowDxfId="91"/>
    <tableColumn id="2" xr3:uid="{00000000-0010-0000-1300-000002000000}" name="Nazwa i typ urządzenia" dataDxfId="90" totalsRowDxfId="89"/>
    <tableColumn id="3" xr3:uid="{00000000-0010-0000-1300-000003000000}" name="Producent" dataDxfId="88" totalsRowDxfId="87"/>
    <tableColumn id="5" xr3:uid="{00000000-0010-0000-1300-000005000000}" name="Numer fabryczny" dataDxfId="86" totalsRowDxfId="85"/>
    <tableColumn id="7" xr3:uid="{00000000-0010-0000-1300-000007000000}" name="Data ważności przeglądu" totalsRowLabel="Suma" dataDxfId="84" totalsRowDxfId="83"/>
    <tableColumn id="8" xr3:uid="{00000000-0010-0000-1300-000008000000}" name="Cena* netto za jeden przegląd_x000a_[ zł ]" dataDxfId="82" totalsRowDxfId="81"/>
    <tableColumn id="4" xr3:uid="{00000000-0010-0000-1300-000004000000}" name="Podtaek* VAT _x000a_[ %]" totalsRowDxfId="80"/>
    <tableColumn id="9" xr3:uid="{00000000-0010-0000-1300-000009000000}" name="Wartośc* podatku VAT _x000a_[ zł ]" dataDxfId="79" totalsRowDxfId="78"/>
    <tableColumn id="10" xr3:uid="{00000000-0010-0000-1300-00000A000000}" name="Wartość brutto_x000a_[ zł ]" dataDxfId="77" totalsRowDxfId="76"/>
  </tableColumns>
  <tableStyleInfo name="TableStyleLight20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14000000}" name="Tabela125262728293033353637383940414243" displayName="Tabela125262728293033353637383940414243" ref="A6:I9" totalsRowCount="1" headerRowDxfId="75" dataDxfId="73" totalsRowDxfId="71" headerRowBorderDxfId="74" tableBorderDxfId="72" totalsRowBorderDxfId="70">
  <tableColumns count="9">
    <tableColumn id="1" xr3:uid="{00000000-0010-0000-1400-000001000000}" name="Lp." dataDxfId="69" totalsRowDxfId="68"/>
    <tableColumn id="2" xr3:uid="{00000000-0010-0000-1400-000002000000}" name="Nazwa i typ urządzenia" dataDxfId="67" totalsRowDxfId="66"/>
    <tableColumn id="3" xr3:uid="{00000000-0010-0000-1400-000003000000}" name="Producent" dataDxfId="65" totalsRowDxfId="64"/>
    <tableColumn id="5" xr3:uid="{00000000-0010-0000-1400-000005000000}" name="Numer fabryczny" dataDxfId="63" totalsRowDxfId="62"/>
    <tableColumn id="7" xr3:uid="{00000000-0010-0000-1400-000007000000}" name="Data ważności przeglądu" totalsRowLabel="Suma" dataDxfId="61" totalsRowDxfId="60"/>
    <tableColumn id="8" xr3:uid="{00000000-0010-0000-1400-000008000000}" name="Cena* netto za jeden przegląd_x000a_[ zł ]" dataDxfId="59" totalsRowDxfId="58"/>
    <tableColumn id="4" xr3:uid="{00000000-0010-0000-1400-000004000000}" name="Podtaek* VAT _x000a_[ %]" totalsRowDxfId="57"/>
    <tableColumn id="9" xr3:uid="{00000000-0010-0000-1400-000009000000}" name="Wartośc* podatku VAT _x000a_[ zł ]" dataDxfId="56" totalsRowDxfId="55"/>
    <tableColumn id="10" xr3:uid="{00000000-0010-0000-1400-00000A000000}" name="Wartość brutto_x000a_[ zł ]" dataDxfId="54" totalsRowDxfId="53"/>
  </tableColumns>
  <tableStyleInfo name="TableStyleLight2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2000000}" name="Tabela125" displayName="Tabela125" ref="A6:I9" totalsRowCount="1" headerRowDxfId="457" dataDxfId="455" totalsRowDxfId="453" headerRowBorderDxfId="456" tableBorderDxfId="454" totalsRowBorderDxfId="452">
  <tableColumns count="9">
    <tableColumn id="1" xr3:uid="{00000000-0010-0000-0200-000001000000}" name="Lp." dataDxfId="451" totalsRowDxfId="450"/>
    <tableColumn id="2" xr3:uid="{00000000-0010-0000-0200-000002000000}" name="Nazwa i typ urządzenia" dataDxfId="449" totalsRowDxfId="448"/>
    <tableColumn id="3" xr3:uid="{00000000-0010-0000-0200-000003000000}" name="Producent" dataDxfId="447" totalsRowDxfId="446"/>
    <tableColumn id="5" xr3:uid="{00000000-0010-0000-0200-000005000000}" name="Numer fabryczny" dataDxfId="445" totalsRowDxfId="444"/>
    <tableColumn id="7" xr3:uid="{00000000-0010-0000-0200-000007000000}" name="Data ważności przeglądu" totalsRowLabel="Suma" dataDxfId="443" totalsRowDxfId="442"/>
    <tableColumn id="8" xr3:uid="{00000000-0010-0000-0200-000008000000}" name="Cena* netto za jeden przegląd_x000a_[ zł ]" dataDxfId="441" totalsRowDxfId="440"/>
    <tableColumn id="4" xr3:uid="{00000000-0010-0000-0200-000004000000}" name="Podtaek* VAT _x000a_[ %]" totalsRowDxfId="439"/>
    <tableColumn id="9" xr3:uid="{00000000-0010-0000-0200-000009000000}" name="Wartośc* podatku VAT _x000a_[ zł ]" dataDxfId="438" totalsRowDxfId="437"/>
    <tableColumn id="10" xr3:uid="{00000000-0010-0000-0200-00000A000000}" name="Wartość brutto_x000a_[ zł ]" dataDxfId="436" totalsRowDxfId="435"/>
  </tableColumns>
  <tableStyleInfo name="TableStyleLight2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3000000}" name="Tabela12526" displayName="Tabela12526" ref="A6:I9" totalsRowCount="1" headerRowDxfId="434" dataDxfId="432" totalsRowDxfId="430" headerRowBorderDxfId="433" tableBorderDxfId="431" totalsRowBorderDxfId="429">
  <tableColumns count="9">
    <tableColumn id="1" xr3:uid="{00000000-0010-0000-0300-000001000000}" name="Lp." dataDxfId="428" totalsRowDxfId="427"/>
    <tableColumn id="2" xr3:uid="{00000000-0010-0000-0300-000002000000}" name="Nazwa i typ urządzenia" dataDxfId="426" totalsRowDxfId="425"/>
    <tableColumn id="3" xr3:uid="{00000000-0010-0000-0300-000003000000}" name="Producent" dataDxfId="424" totalsRowDxfId="423"/>
    <tableColumn id="5" xr3:uid="{00000000-0010-0000-0300-000005000000}" name="Numer fabryczny" dataDxfId="422" totalsRowDxfId="421"/>
    <tableColumn id="7" xr3:uid="{00000000-0010-0000-0300-000007000000}" name="Data ważności przeglądu" totalsRowLabel="Suma" dataDxfId="420" totalsRowDxfId="419"/>
    <tableColumn id="8" xr3:uid="{00000000-0010-0000-0300-000008000000}" name="Cena* netto za jeden przegląd_x000a_[ zł ]" dataDxfId="418" totalsRowDxfId="417"/>
    <tableColumn id="4" xr3:uid="{00000000-0010-0000-0300-000004000000}" name="Podtaek* VAT _x000a_[ %]" totalsRowDxfId="416"/>
    <tableColumn id="9" xr3:uid="{00000000-0010-0000-0300-000009000000}" name="Wartośc* podatku VAT _x000a_[ zł ]" dataDxfId="415" totalsRowDxfId="414"/>
    <tableColumn id="10" xr3:uid="{00000000-0010-0000-0300-00000A000000}" name="Wartość brutto_x000a_[ zł ]" dataDxfId="413" totalsRowDxfId="412"/>
  </tableColumns>
  <tableStyleInfo name="TableStyleLight2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4000000}" name="Tabela1252627" displayName="Tabela1252627" ref="A6:I9" totalsRowCount="1" headerRowDxfId="411" dataDxfId="409" totalsRowDxfId="407" headerRowBorderDxfId="410" tableBorderDxfId="408" totalsRowBorderDxfId="406">
  <tableColumns count="9">
    <tableColumn id="1" xr3:uid="{00000000-0010-0000-0400-000001000000}" name="Lp." dataDxfId="405" totalsRowDxfId="404"/>
    <tableColumn id="2" xr3:uid="{00000000-0010-0000-0400-000002000000}" name="Nazwa i typ urządzenia" dataDxfId="403" totalsRowDxfId="402"/>
    <tableColumn id="3" xr3:uid="{00000000-0010-0000-0400-000003000000}" name="Producent" dataDxfId="401" totalsRowDxfId="400"/>
    <tableColumn id="5" xr3:uid="{00000000-0010-0000-0400-000005000000}" name="Numer fabryczny" dataDxfId="399" totalsRowDxfId="398"/>
    <tableColumn id="7" xr3:uid="{00000000-0010-0000-0400-000007000000}" name="Data ważności przeglądu" totalsRowLabel="Suma" dataDxfId="397" totalsRowDxfId="396"/>
    <tableColumn id="8" xr3:uid="{00000000-0010-0000-0400-000008000000}" name="Cena* netto za jeden przegląd_x000a_[ zł ]" dataDxfId="395" totalsRowDxfId="394"/>
    <tableColumn id="4" xr3:uid="{00000000-0010-0000-0400-000004000000}" name="Podtaek* VAT _x000a_[ %]" totalsRowDxfId="393"/>
    <tableColumn id="9" xr3:uid="{00000000-0010-0000-0400-000009000000}" name="Wartośc* podatku VAT _x000a_[ zł ]" dataDxfId="392" totalsRowDxfId="391"/>
    <tableColumn id="10" xr3:uid="{00000000-0010-0000-0400-00000A000000}" name="Wartość brutto_x000a_[ zł ]" dataDxfId="390" totalsRowDxfId="389"/>
  </tableColumns>
  <tableStyleInfo name="TableStyleLight2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5000000}" name="Tabela125262728" displayName="Tabela125262728" ref="A6:I9" totalsRowCount="1" headerRowDxfId="388" dataDxfId="386" totalsRowDxfId="384" headerRowBorderDxfId="387" tableBorderDxfId="385" totalsRowBorderDxfId="383">
  <tableColumns count="9">
    <tableColumn id="1" xr3:uid="{00000000-0010-0000-0500-000001000000}" name="Lp." dataDxfId="382" totalsRowDxfId="381"/>
    <tableColumn id="2" xr3:uid="{00000000-0010-0000-0500-000002000000}" name="Nazwa i typ urządzenia" dataDxfId="380" totalsRowDxfId="379"/>
    <tableColumn id="3" xr3:uid="{00000000-0010-0000-0500-000003000000}" name="Producent" dataDxfId="378" totalsRowDxfId="377"/>
    <tableColumn id="5" xr3:uid="{00000000-0010-0000-0500-000005000000}" name="Numer fabryczny" dataDxfId="376" totalsRowDxfId="375"/>
    <tableColumn id="7" xr3:uid="{00000000-0010-0000-0500-000007000000}" name="Data ważności przeglądu" totalsRowLabel="Suma" dataDxfId="374" totalsRowDxfId="373"/>
    <tableColumn id="8" xr3:uid="{00000000-0010-0000-0500-000008000000}" name="Cena* netto za jeden przegląd_x000a_[ zł ]" dataDxfId="372" totalsRowDxfId="371"/>
    <tableColumn id="4" xr3:uid="{00000000-0010-0000-0500-000004000000}" name="Podtaek* VAT _x000a_[ %]" totalsRowDxfId="370"/>
    <tableColumn id="9" xr3:uid="{00000000-0010-0000-0500-000009000000}" name="Wartośc* podatku VAT _x000a_[ zł ]" dataDxfId="369" totalsRowDxfId="368"/>
    <tableColumn id="10" xr3:uid="{00000000-0010-0000-0500-00000A000000}" name="Wartość brutto_x000a_[ zł ]" dataDxfId="367" totalsRowDxfId="366"/>
  </tableColumns>
  <tableStyleInfo name="TableStyleLight2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06000000}" name="Tabela12526272829" displayName="Tabela12526272829" ref="A6:I9" totalsRowCount="1" headerRowDxfId="365" dataDxfId="363" totalsRowDxfId="361" headerRowBorderDxfId="364" tableBorderDxfId="362" totalsRowBorderDxfId="360">
  <tableColumns count="9">
    <tableColumn id="1" xr3:uid="{00000000-0010-0000-0600-000001000000}" name="Lp." dataDxfId="359" totalsRowDxfId="358"/>
    <tableColumn id="2" xr3:uid="{00000000-0010-0000-0600-000002000000}" name="Nazwa i typ urządzenia" dataDxfId="357" totalsRowDxfId="356"/>
    <tableColumn id="3" xr3:uid="{00000000-0010-0000-0600-000003000000}" name="Producent" dataDxfId="355" totalsRowDxfId="354"/>
    <tableColumn id="5" xr3:uid="{00000000-0010-0000-0600-000005000000}" name="Numer fabryczny" dataDxfId="353" totalsRowDxfId="352"/>
    <tableColumn id="7" xr3:uid="{00000000-0010-0000-0600-000007000000}" name="Data ważności przeglądu" totalsRowLabel="Suma" dataDxfId="351" totalsRowDxfId="350"/>
    <tableColumn id="8" xr3:uid="{00000000-0010-0000-0600-000008000000}" name="Cena* netto za jeden przegląd_x000a_[ zł ]" dataDxfId="349" totalsRowDxfId="348"/>
    <tableColumn id="4" xr3:uid="{00000000-0010-0000-0600-000004000000}" name="Podtaek* VAT _x000a_[ %]" totalsRowDxfId="347"/>
    <tableColumn id="9" xr3:uid="{00000000-0010-0000-0600-000009000000}" name="Wartośc* podatku VAT _x000a_[ zł ]" dataDxfId="346" totalsRowDxfId="345"/>
    <tableColumn id="10" xr3:uid="{00000000-0010-0000-0600-00000A000000}" name="Wartość brutto_x000a_[ zł ]" dataDxfId="344" totalsRowDxfId="343"/>
  </tableColumns>
  <tableStyleInfo name="TableStyleLight2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15000000}" name="Tabela12526272829303335363738394041424344" displayName="Tabela12526272829303335363738394041424344" ref="A6:I9" totalsRowCount="1" headerRowDxfId="52" dataDxfId="50" totalsRowDxfId="48" headerRowBorderDxfId="51" tableBorderDxfId="49" totalsRowBorderDxfId="47">
  <tableColumns count="9">
    <tableColumn id="1" xr3:uid="{00000000-0010-0000-1500-000001000000}" name="Lp." dataDxfId="46" totalsRowDxfId="45"/>
    <tableColumn id="2" xr3:uid="{00000000-0010-0000-1500-000002000000}" name="Nazwa i typ urządzenia" dataDxfId="44" totalsRowDxfId="43"/>
    <tableColumn id="3" xr3:uid="{00000000-0010-0000-1500-000003000000}" name="Producent" dataDxfId="42" totalsRowDxfId="41"/>
    <tableColumn id="5" xr3:uid="{00000000-0010-0000-1500-000005000000}" name="Numer fabryczny" dataDxfId="40" totalsRowDxfId="39"/>
    <tableColumn id="7" xr3:uid="{00000000-0010-0000-1500-000007000000}" name="Data ważności przeglądu" totalsRowLabel="Suma" dataDxfId="38" totalsRowDxfId="37"/>
    <tableColumn id="8" xr3:uid="{00000000-0010-0000-1500-000008000000}" name="Cena* netto za jeden przegląd_x000a_[ zł ]" dataDxfId="36" totalsRowDxfId="35"/>
    <tableColumn id="4" xr3:uid="{00000000-0010-0000-1500-000004000000}" name="Podtaek* VAT _x000a_[ %]" totalsRowDxfId="34"/>
    <tableColumn id="9" xr3:uid="{00000000-0010-0000-1500-000009000000}" name="Wartośc* podatku VAT _x000a_[ zł ]" dataDxfId="33" totalsRowDxfId="32"/>
    <tableColumn id="10" xr3:uid="{00000000-0010-0000-1500-00000A000000}" name="Wartość brutto_x000a_[ zł ]" dataDxfId="31" totalsRowDxfId="30"/>
  </tableColumns>
  <tableStyleInfo name="TableStyleLight2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08000000}" name="Tabela125262728293031" displayName="Tabela125262728293031" ref="A6:I12" totalsRowCount="1" headerRowDxfId="342" dataDxfId="340" totalsRowDxfId="338" headerRowBorderDxfId="341" tableBorderDxfId="339" totalsRowBorderDxfId="337">
  <tableColumns count="9">
    <tableColumn id="1" xr3:uid="{00000000-0010-0000-0800-000001000000}" name="Lp." dataDxfId="336" totalsRowDxfId="335"/>
    <tableColumn id="2" xr3:uid="{00000000-0010-0000-0800-000002000000}" name="Nazwa i typ urządzenia" dataDxfId="334" totalsRowDxfId="333"/>
    <tableColumn id="3" xr3:uid="{00000000-0010-0000-0800-000003000000}" name="Producent" dataDxfId="332" totalsRowDxfId="331"/>
    <tableColumn id="5" xr3:uid="{00000000-0010-0000-0800-000005000000}" name="Numer fabryczny" dataDxfId="330" totalsRowDxfId="329"/>
    <tableColumn id="7" xr3:uid="{00000000-0010-0000-0800-000007000000}" name="Data ważności przeglądu" totalsRowLabel="Suma" dataDxfId="328" totalsRowDxfId="327"/>
    <tableColumn id="8" xr3:uid="{00000000-0010-0000-0800-000008000000}" name="Cena* netto za jeden przegląd_x000a_[ zł ]" dataDxfId="326" totalsRowDxfId="325"/>
    <tableColumn id="4" xr3:uid="{00000000-0010-0000-0800-000004000000}" name="Podtaek* VAT _x000a_[ %]" totalsRowDxfId="324"/>
    <tableColumn id="9" xr3:uid="{00000000-0010-0000-0800-000009000000}" name="Wartośc* podatku VAT _x000a_[ zł ]" dataDxfId="323" totalsRowDxfId="322"/>
    <tableColumn id="10" xr3:uid="{00000000-0010-0000-0800-00000A000000}" name="Wartość brutto_x000a_[ zł ]" dataDxfId="321" totalsRowDxfId="32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6"/>
  <sheetViews>
    <sheetView view="pageBreakPreview" zoomScale="115" zoomScaleNormal="100" zoomScaleSheetLayoutView="115" workbookViewId="0">
      <selection sqref="A1:B1"/>
    </sheetView>
  </sheetViews>
  <sheetFormatPr defaultRowHeight="14.25"/>
  <cols>
    <col min="1" max="1" width="4.140625" style="4" bestFit="1" customWidth="1"/>
    <col min="2" max="2" width="40.5703125" style="4" customWidth="1" collapsed="1"/>
    <col min="3" max="3" width="14.28515625" style="4" customWidth="1" collapsed="1"/>
    <col min="4" max="4" width="19.5703125" style="4" bestFit="1" customWidth="1" collapsed="1"/>
    <col min="5" max="5" width="27.42578125" style="4" customWidth="1"/>
    <col min="6" max="7" width="15.5703125" style="4" customWidth="1"/>
    <col min="8" max="8" width="23" style="4" customWidth="1"/>
    <col min="9" max="9" width="21.28515625" style="5" customWidth="1"/>
    <col min="10" max="16384" width="9.140625" style="4"/>
  </cols>
  <sheetData>
    <row r="1" spans="1:11" s="91" customFormat="1" ht="15">
      <c r="A1" s="90" t="s">
        <v>161</v>
      </c>
      <c r="B1" s="90"/>
      <c r="I1" s="92" t="s">
        <v>10</v>
      </c>
    </row>
    <row r="2" spans="1:11" ht="15">
      <c r="A2" s="83" t="s">
        <v>147</v>
      </c>
      <c r="B2" s="83"/>
      <c r="C2" s="6"/>
      <c r="D2" s="6"/>
      <c r="E2" s="6"/>
      <c r="F2" s="6"/>
      <c r="G2" s="6"/>
      <c r="H2" s="6"/>
      <c r="I2" s="14"/>
    </row>
    <row r="3" spans="1:11" ht="15">
      <c r="A3" s="23"/>
      <c r="B3" s="23"/>
      <c r="C3" s="6"/>
      <c r="D3" s="6"/>
      <c r="E3" s="6"/>
      <c r="F3" s="84" t="s">
        <v>123</v>
      </c>
      <c r="G3" s="85"/>
      <c r="H3" s="86">
        <f>Tabela1[[#Totals],[Wartość brutto
'[ zł ']]]</f>
        <v>0</v>
      </c>
      <c r="I3" s="87"/>
    </row>
    <row r="4" spans="1:11" ht="15">
      <c r="A4" s="23"/>
      <c r="B4" s="23"/>
      <c r="C4" s="6"/>
      <c r="D4" s="6"/>
      <c r="E4" s="6"/>
      <c r="F4" s="6"/>
      <c r="G4" s="6"/>
      <c r="H4" s="6"/>
      <c r="I4" s="6"/>
    </row>
    <row r="5" spans="1:11" ht="15">
      <c r="A5" s="82" t="s">
        <v>6</v>
      </c>
      <c r="B5" s="82"/>
      <c r="C5" s="82"/>
      <c r="D5" s="82"/>
      <c r="E5" s="82"/>
      <c r="F5" s="82"/>
      <c r="G5" s="82"/>
      <c r="H5" s="82"/>
      <c r="I5" s="82"/>
    </row>
    <row r="6" spans="1:11" ht="48.75" customHeight="1">
      <c r="A6" s="7" t="s">
        <v>1</v>
      </c>
      <c r="B6" s="8" t="s">
        <v>2</v>
      </c>
      <c r="C6" s="8" t="s">
        <v>3</v>
      </c>
      <c r="D6" s="8" t="s">
        <v>4</v>
      </c>
      <c r="E6" s="9" t="s">
        <v>0</v>
      </c>
      <c r="F6" s="10" t="s">
        <v>120</v>
      </c>
      <c r="G6" s="10" t="s">
        <v>121</v>
      </c>
      <c r="H6" s="10" t="s">
        <v>122</v>
      </c>
      <c r="I6" s="31" t="s">
        <v>108</v>
      </c>
    </row>
    <row r="7" spans="1:11" s="29" customFormat="1" ht="11.25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6">
        <v>6</v>
      </c>
      <c r="G7" s="27">
        <v>7</v>
      </c>
      <c r="H7" s="28">
        <v>8</v>
      </c>
      <c r="I7" s="28">
        <v>9</v>
      </c>
    </row>
    <row r="8" spans="1:11" ht="16.5" customHeight="1">
      <c r="A8" s="54">
        <v>1</v>
      </c>
      <c r="B8" s="54" t="s">
        <v>9</v>
      </c>
      <c r="C8" s="52"/>
      <c r="D8" s="54">
        <v>30619</v>
      </c>
      <c r="E8" s="63" t="s">
        <v>156</v>
      </c>
      <c r="F8" s="52"/>
      <c r="G8" s="52"/>
      <c r="H8" s="55"/>
      <c r="I8" s="56"/>
    </row>
    <row r="9" spans="1:11" ht="15">
      <c r="A9" s="54">
        <v>2</v>
      </c>
      <c r="B9" s="16" t="s">
        <v>7</v>
      </c>
      <c r="C9" s="16"/>
      <c r="D9" s="16" t="s">
        <v>8</v>
      </c>
      <c r="E9" s="63" t="s">
        <v>156</v>
      </c>
      <c r="F9" s="16"/>
      <c r="G9" s="16"/>
      <c r="H9" s="16"/>
      <c r="I9" s="57"/>
    </row>
    <row r="10" spans="1:11" ht="20.25" customHeight="1">
      <c r="A10" s="58"/>
      <c r="B10" s="58"/>
      <c r="C10" s="58"/>
      <c r="D10" s="59"/>
      <c r="E10" s="19" t="s">
        <v>5</v>
      </c>
      <c r="F10" s="60"/>
      <c r="G10" s="60"/>
      <c r="H10" s="19"/>
      <c r="I10" s="61"/>
    </row>
    <row r="11" spans="1:11">
      <c r="A11" s="73" t="s">
        <v>119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s="37" customFormat="1" ht="37.5" customHeight="1">
      <c r="A12" s="79" t="s">
        <v>118</v>
      </c>
      <c r="B12" s="80"/>
      <c r="C12" s="80"/>
      <c r="D12" s="80"/>
      <c r="E12" s="80"/>
      <c r="F12" s="80"/>
      <c r="G12" s="80"/>
      <c r="H12" s="81"/>
      <c r="I12" s="35" t="s">
        <v>109</v>
      </c>
      <c r="J12" s="36"/>
      <c r="K12" s="36"/>
    </row>
    <row r="13" spans="1:11" s="37" customFormat="1" ht="30.75" customHeight="1">
      <c r="A13" s="38">
        <v>1</v>
      </c>
      <c r="B13" s="74" t="s">
        <v>110</v>
      </c>
      <c r="C13" s="75"/>
      <c r="D13" s="75"/>
      <c r="E13" s="75"/>
      <c r="F13" s="75"/>
      <c r="G13" s="75"/>
      <c r="H13" s="76"/>
      <c r="I13" s="38" t="s">
        <v>111</v>
      </c>
      <c r="J13" s="39"/>
      <c r="K13" s="39"/>
    </row>
    <row r="14" spans="1:11" s="37" customFormat="1" ht="30.75" customHeight="1">
      <c r="A14" s="38">
        <f>A13+1</f>
        <v>2</v>
      </c>
      <c r="B14" s="74" t="s">
        <v>112</v>
      </c>
      <c r="C14" s="75"/>
      <c r="D14" s="75"/>
      <c r="E14" s="75"/>
      <c r="F14" s="75"/>
      <c r="G14" s="75"/>
      <c r="H14" s="76"/>
      <c r="I14" s="38" t="s">
        <v>111</v>
      </c>
      <c r="J14" s="39"/>
      <c r="K14" s="39"/>
    </row>
    <row r="15" spans="1:11" s="37" customFormat="1" ht="73.5" customHeight="1">
      <c r="A15" s="38">
        <f t="shared" ref="A15:A19" si="0">A14+1</f>
        <v>3</v>
      </c>
      <c r="B15" s="74" t="s">
        <v>113</v>
      </c>
      <c r="C15" s="75"/>
      <c r="D15" s="75"/>
      <c r="E15" s="75"/>
      <c r="F15" s="75"/>
      <c r="G15" s="75"/>
      <c r="H15" s="76"/>
      <c r="I15" s="38" t="s">
        <v>111</v>
      </c>
      <c r="J15" s="39"/>
      <c r="K15" s="39"/>
    </row>
    <row r="16" spans="1:11" s="37" customFormat="1" ht="19.5" customHeight="1">
      <c r="A16" s="38">
        <f t="shared" si="0"/>
        <v>4</v>
      </c>
      <c r="B16" s="74" t="s">
        <v>162</v>
      </c>
      <c r="C16" s="75"/>
      <c r="D16" s="75"/>
      <c r="E16" s="75"/>
      <c r="F16" s="75"/>
      <c r="G16" s="75"/>
      <c r="H16" s="76"/>
      <c r="I16" s="38" t="s">
        <v>111</v>
      </c>
      <c r="J16" s="39"/>
      <c r="K16" s="39"/>
    </row>
    <row r="17" spans="1:11" s="37" customFormat="1" ht="28.5" customHeight="1">
      <c r="A17" s="38">
        <v>5</v>
      </c>
      <c r="B17" s="74" t="s">
        <v>148</v>
      </c>
      <c r="C17" s="75"/>
      <c r="D17" s="75"/>
      <c r="E17" s="75"/>
      <c r="F17" s="75"/>
      <c r="G17" s="75"/>
      <c r="H17" s="76"/>
      <c r="I17" s="38" t="s">
        <v>111</v>
      </c>
      <c r="J17" s="39"/>
      <c r="K17" s="39"/>
    </row>
    <row r="18" spans="1:11" s="37" customFormat="1" ht="60" customHeight="1">
      <c r="A18" s="38">
        <f t="shared" si="0"/>
        <v>6</v>
      </c>
      <c r="B18" s="74" t="s">
        <v>114</v>
      </c>
      <c r="C18" s="75"/>
      <c r="D18" s="75"/>
      <c r="E18" s="75"/>
      <c r="F18" s="75"/>
      <c r="G18" s="75"/>
      <c r="H18" s="76"/>
      <c r="I18" s="38" t="s">
        <v>111</v>
      </c>
      <c r="J18" s="39"/>
      <c r="K18" s="39"/>
    </row>
    <row r="19" spans="1:11" s="37" customFormat="1" ht="32.25" customHeight="1">
      <c r="A19" s="38">
        <f t="shared" si="0"/>
        <v>7</v>
      </c>
      <c r="B19" s="74" t="s">
        <v>115</v>
      </c>
      <c r="C19" s="75"/>
      <c r="D19" s="75"/>
      <c r="E19" s="75"/>
      <c r="F19" s="75"/>
      <c r="G19" s="75"/>
      <c r="H19" s="75"/>
      <c r="I19" s="38" t="s">
        <v>111</v>
      </c>
      <c r="J19" s="39"/>
      <c r="K19" s="39"/>
    </row>
    <row r="20" spans="1:11" s="37" customFormat="1" ht="43.5" customHeight="1">
      <c r="A20" s="38">
        <v>8</v>
      </c>
      <c r="B20" s="74" t="s">
        <v>116</v>
      </c>
      <c r="C20" s="75"/>
      <c r="D20" s="75"/>
      <c r="E20" s="75"/>
      <c r="F20" s="75"/>
      <c r="G20" s="75"/>
      <c r="H20" s="75"/>
      <c r="I20" s="38" t="s">
        <v>111</v>
      </c>
      <c r="J20" s="39"/>
      <c r="K20" s="39"/>
    </row>
    <row r="21" spans="1:11" s="37" customFormat="1" ht="12.75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2"/>
    </row>
    <row r="22" spans="1:11" s="37" customFormat="1" ht="12.75">
      <c r="A22" s="40"/>
      <c r="B22" s="77" t="s">
        <v>117</v>
      </c>
      <c r="C22" s="78"/>
      <c r="D22" s="78"/>
      <c r="E22" s="78"/>
      <c r="F22" s="78"/>
      <c r="G22" s="78"/>
      <c r="H22" s="78"/>
      <c r="I22" s="78"/>
      <c r="J22" s="40"/>
      <c r="K22" s="42"/>
    </row>
    <row r="24" spans="1:11" s="1" customFormat="1" ht="46.5" customHeight="1">
      <c r="B24" s="71" t="s">
        <v>124</v>
      </c>
      <c r="C24" s="72"/>
      <c r="D24" s="72"/>
      <c r="E24" s="71" t="s">
        <v>12</v>
      </c>
      <c r="F24" s="71"/>
      <c r="G24" s="71"/>
    </row>
    <row r="25" spans="1:11" s="1" customFormat="1" ht="35.25" customHeight="1">
      <c r="B25" s="43" t="s">
        <v>11</v>
      </c>
      <c r="C25" s="3"/>
      <c r="D25" s="2"/>
      <c r="E25" s="70" t="s">
        <v>13</v>
      </c>
      <c r="F25" s="70"/>
      <c r="G25" s="70"/>
    </row>
    <row r="26" spans="1:11" ht="17.25" customHeight="1">
      <c r="B26" s="6"/>
    </row>
  </sheetData>
  <sortState xmlns:xlrd2="http://schemas.microsoft.com/office/spreadsheetml/2017/richdata2" ref="A5:D7">
    <sortCondition ref="B2:B7"/>
  </sortState>
  <mergeCells count="19">
    <mergeCell ref="A5:I5"/>
    <mergeCell ref="A2:B2"/>
    <mergeCell ref="A1:B1"/>
    <mergeCell ref="F3:G3"/>
    <mergeCell ref="H3:I3"/>
    <mergeCell ref="E24:G24"/>
    <mergeCell ref="E25:G25"/>
    <mergeCell ref="B24:D24"/>
    <mergeCell ref="A11:K11"/>
    <mergeCell ref="B17:H17"/>
    <mergeCell ref="B18:H18"/>
    <mergeCell ref="B19:H19"/>
    <mergeCell ref="B20:H20"/>
    <mergeCell ref="B22:I22"/>
    <mergeCell ref="A12:H12"/>
    <mergeCell ref="B13:H13"/>
    <mergeCell ref="B14:H14"/>
    <mergeCell ref="B15:H15"/>
    <mergeCell ref="B16:H16"/>
  </mergeCells>
  <conditionalFormatting sqref="H3">
    <cfRule type="cellIs" dxfId="20" priority="1" operator="equal">
      <formula>0</formula>
    </cfRule>
  </conditionalFormatting>
  <pageMargins left="0.7" right="0.7" top="0.75" bottom="0.75" header="0.3" footer="0.3"/>
  <pageSetup paperSize="9" scale="72" fitToHeight="0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9"/>
  <sheetViews>
    <sheetView view="pageBreakPreview" zoomScale="115" zoomScaleNormal="100" zoomScaleSheetLayoutView="115" workbookViewId="0">
      <selection activeCell="B20" sqref="B20:H20"/>
    </sheetView>
  </sheetViews>
  <sheetFormatPr defaultRowHeight="14.25"/>
  <cols>
    <col min="1" max="1" width="4.140625" style="4" bestFit="1" customWidth="1"/>
    <col min="2" max="2" width="39.7109375" style="4" customWidth="1" collapsed="1"/>
    <col min="3" max="3" width="28.42578125" style="4" customWidth="1" collapsed="1"/>
    <col min="4" max="4" width="19.5703125" style="4" bestFit="1" customWidth="1" collapsed="1"/>
    <col min="5" max="5" width="27.42578125" style="4" customWidth="1"/>
    <col min="6" max="7" width="15.5703125" style="4" customWidth="1"/>
    <col min="8" max="8" width="23" style="4" customWidth="1"/>
    <col min="9" max="9" width="21.28515625" style="5" customWidth="1"/>
    <col min="10" max="16384" width="9.140625" style="4"/>
  </cols>
  <sheetData>
    <row r="1" spans="1:11" ht="15">
      <c r="A1" s="90" t="s">
        <v>161</v>
      </c>
      <c r="B1" s="90"/>
      <c r="I1" s="30" t="s">
        <v>38</v>
      </c>
    </row>
    <row r="2" spans="1:11" ht="15">
      <c r="A2" s="88" t="s">
        <v>129</v>
      </c>
      <c r="B2" s="83"/>
      <c r="C2" s="89"/>
      <c r="D2" s="6"/>
      <c r="E2" s="6"/>
      <c r="F2" s="6"/>
      <c r="G2" s="6"/>
      <c r="H2" s="6"/>
      <c r="I2" s="14"/>
    </row>
    <row r="3" spans="1:11" ht="15">
      <c r="A3" s="23"/>
      <c r="B3" s="23"/>
      <c r="C3" s="6"/>
      <c r="D3" s="6"/>
      <c r="E3" s="6"/>
      <c r="F3" s="84" t="s">
        <v>123</v>
      </c>
      <c r="G3" s="85"/>
      <c r="H3" s="86">
        <f>Tabela12526272829303132[[#Totals],[Wartość brutto
'[ zł ']]]</f>
        <v>0</v>
      </c>
      <c r="I3" s="87"/>
    </row>
    <row r="4" spans="1:11" ht="15">
      <c r="A4" s="23"/>
      <c r="B4" s="23"/>
      <c r="C4" s="6"/>
      <c r="D4" s="6"/>
      <c r="E4" s="6"/>
      <c r="F4" s="6"/>
      <c r="G4" s="6"/>
      <c r="H4" s="6"/>
      <c r="I4" s="6"/>
    </row>
    <row r="5" spans="1:11" ht="15">
      <c r="A5" s="82" t="s">
        <v>6</v>
      </c>
      <c r="B5" s="82"/>
      <c r="C5" s="82"/>
      <c r="D5" s="82"/>
      <c r="E5" s="82"/>
      <c r="F5" s="82"/>
      <c r="G5" s="82"/>
      <c r="H5" s="82"/>
      <c r="I5" s="82"/>
    </row>
    <row r="6" spans="1:11" ht="48.75" customHeight="1">
      <c r="A6" s="7" t="s">
        <v>1</v>
      </c>
      <c r="B6" s="8" t="s">
        <v>2</v>
      </c>
      <c r="C6" s="8" t="s">
        <v>3</v>
      </c>
      <c r="D6" s="8" t="s">
        <v>4</v>
      </c>
      <c r="E6" s="9" t="s">
        <v>0</v>
      </c>
      <c r="F6" s="10" t="s">
        <v>120</v>
      </c>
      <c r="G6" s="10" t="s">
        <v>121</v>
      </c>
      <c r="H6" s="10" t="s">
        <v>122</v>
      </c>
      <c r="I6" s="31" t="s">
        <v>108</v>
      </c>
    </row>
    <row r="7" spans="1:11" s="29" customFormat="1" ht="11.25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6">
        <v>6</v>
      </c>
      <c r="G7" s="27">
        <v>7</v>
      </c>
      <c r="H7" s="28">
        <v>8</v>
      </c>
      <c r="I7" s="28">
        <v>9</v>
      </c>
    </row>
    <row r="8" spans="1:11" s="29" customFormat="1" ht="15">
      <c r="A8" s="18">
        <v>1</v>
      </c>
      <c r="B8" s="18" t="s">
        <v>39</v>
      </c>
      <c r="C8" s="18" t="s">
        <v>40</v>
      </c>
      <c r="D8" s="18" t="s">
        <v>41</v>
      </c>
      <c r="E8" s="46">
        <v>46109</v>
      </c>
      <c r="F8" s="52"/>
      <c r="G8" s="52"/>
      <c r="H8" s="52"/>
      <c r="I8" s="52"/>
    </row>
    <row r="9" spans="1:11" s="29" customFormat="1" ht="15">
      <c r="A9" s="18">
        <v>2</v>
      </c>
      <c r="B9" s="18" t="s">
        <v>42</v>
      </c>
      <c r="C9" s="18" t="s">
        <v>43</v>
      </c>
      <c r="D9" s="18" t="s">
        <v>44</v>
      </c>
      <c r="E9" s="46">
        <v>46109</v>
      </c>
      <c r="F9" s="52"/>
      <c r="G9" s="52"/>
      <c r="H9" s="52"/>
      <c r="I9" s="52"/>
    </row>
    <row r="10" spans="1:11" s="29" customFormat="1" ht="15">
      <c r="A10" s="18">
        <v>3</v>
      </c>
      <c r="B10" s="18" t="s">
        <v>45</v>
      </c>
      <c r="C10" s="18" t="s">
        <v>16</v>
      </c>
      <c r="D10" s="18" t="s">
        <v>46</v>
      </c>
      <c r="E10" s="69" t="s">
        <v>158</v>
      </c>
      <c r="F10" s="66"/>
      <c r="G10" s="52"/>
      <c r="H10" s="67"/>
      <c r="I10" s="68"/>
    </row>
    <row r="11" spans="1:11" s="29" customFormat="1" ht="15">
      <c r="A11" s="18">
        <v>4</v>
      </c>
      <c r="B11" s="18" t="s">
        <v>47</v>
      </c>
      <c r="C11" s="18" t="s">
        <v>48</v>
      </c>
      <c r="D11" s="18" t="s">
        <v>49</v>
      </c>
      <c r="E11" s="69" t="s">
        <v>158</v>
      </c>
      <c r="F11" s="52"/>
      <c r="G11" s="52"/>
      <c r="H11" s="52"/>
      <c r="I11" s="52"/>
    </row>
    <row r="12" spans="1:11" s="29" customFormat="1" ht="15">
      <c r="A12" s="18">
        <v>5</v>
      </c>
      <c r="B12" s="18" t="s">
        <v>50</v>
      </c>
      <c r="C12" s="18" t="s">
        <v>43</v>
      </c>
      <c r="D12" s="18" t="s">
        <v>51</v>
      </c>
      <c r="E12" s="46">
        <v>46109</v>
      </c>
      <c r="F12" s="52"/>
      <c r="G12" s="52"/>
      <c r="H12" s="52"/>
      <c r="I12" s="52"/>
    </row>
    <row r="13" spans="1:11" ht="20.25" customHeight="1">
      <c r="A13" s="44"/>
      <c r="B13" s="44"/>
      <c r="C13" s="44"/>
      <c r="D13" s="11"/>
      <c r="E13" s="12" t="s">
        <v>5</v>
      </c>
      <c r="F13" s="12"/>
      <c r="G13" s="12"/>
      <c r="H13" s="12"/>
      <c r="I13" s="13"/>
    </row>
    <row r="14" spans="1:11">
      <c r="A14" s="73" t="s">
        <v>119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</row>
    <row r="15" spans="1:11" s="37" customFormat="1" ht="37.5" customHeight="1">
      <c r="A15" s="79" t="s">
        <v>118</v>
      </c>
      <c r="B15" s="80"/>
      <c r="C15" s="80"/>
      <c r="D15" s="80"/>
      <c r="E15" s="80"/>
      <c r="F15" s="80"/>
      <c r="G15" s="80"/>
      <c r="H15" s="81"/>
      <c r="I15" s="35" t="s">
        <v>109</v>
      </c>
      <c r="J15" s="36"/>
      <c r="K15" s="36"/>
    </row>
    <row r="16" spans="1:11" s="37" customFormat="1" ht="30.75" customHeight="1">
      <c r="A16" s="38">
        <v>1</v>
      </c>
      <c r="B16" s="74" t="s">
        <v>110</v>
      </c>
      <c r="C16" s="75"/>
      <c r="D16" s="75"/>
      <c r="E16" s="75"/>
      <c r="F16" s="75"/>
      <c r="G16" s="75"/>
      <c r="H16" s="76"/>
      <c r="I16" s="38" t="s">
        <v>111</v>
      </c>
      <c r="J16" s="39"/>
      <c r="K16" s="39"/>
    </row>
    <row r="17" spans="1:11" s="37" customFormat="1" ht="47.25" customHeight="1">
      <c r="A17" s="38">
        <f>A16+1</f>
        <v>2</v>
      </c>
      <c r="B17" s="74" t="s">
        <v>128</v>
      </c>
      <c r="C17" s="75"/>
      <c r="D17" s="75"/>
      <c r="E17" s="75"/>
      <c r="F17" s="75"/>
      <c r="G17" s="75"/>
      <c r="H17" s="76"/>
      <c r="I17" s="38" t="s">
        <v>111</v>
      </c>
      <c r="J17" s="39"/>
      <c r="K17" s="39"/>
    </row>
    <row r="18" spans="1:11" s="37" customFormat="1" ht="73.5" customHeight="1">
      <c r="A18" s="38">
        <f t="shared" ref="A18:A22" si="0">A17+1</f>
        <v>3</v>
      </c>
      <c r="B18" s="74" t="s">
        <v>113</v>
      </c>
      <c r="C18" s="75"/>
      <c r="D18" s="75"/>
      <c r="E18" s="75"/>
      <c r="F18" s="75"/>
      <c r="G18" s="75"/>
      <c r="H18" s="76"/>
      <c r="I18" s="38" t="s">
        <v>111</v>
      </c>
      <c r="J18" s="39"/>
      <c r="K18" s="39"/>
    </row>
    <row r="19" spans="1:11" s="37" customFormat="1" ht="19.5" customHeight="1">
      <c r="A19" s="38">
        <f t="shared" si="0"/>
        <v>4</v>
      </c>
      <c r="B19" s="74" t="s">
        <v>162</v>
      </c>
      <c r="C19" s="75"/>
      <c r="D19" s="75"/>
      <c r="E19" s="75"/>
      <c r="F19" s="75"/>
      <c r="G19" s="75"/>
      <c r="H19" s="76"/>
      <c r="I19" s="38" t="s">
        <v>111</v>
      </c>
      <c r="J19" s="39"/>
      <c r="K19" s="39"/>
    </row>
    <row r="20" spans="1:11" s="37" customFormat="1" ht="15" customHeight="1">
      <c r="A20" s="38">
        <v>5</v>
      </c>
      <c r="B20" s="74" t="s">
        <v>148</v>
      </c>
      <c r="C20" s="75"/>
      <c r="D20" s="75"/>
      <c r="E20" s="75"/>
      <c r="F20" s="75"/>
      <c r="G20" s="75"/>
      <c r="H20" s="76"/>
      <c r="I20" s="38" t="s">
        <v>111</v>
      </c>
      <c r="J20" s="39"/>
      <c r="K20" s="39"/>
    </row>
    <row r="21" spans="1:11" s="37" customFormat="1" ht="60" customHeight="1">
      <c r="A21" s="38">
        <f t="shared" si="0"/>
        <v>6</v>
      </c>
      <c r="B21" s="74" t="s">
        <v>114</v>
      </c>
      <c r="C21" s="75"/>
      <c r="D21" s="75"/>
      <c r="E21" s="75"/>
      <c r="F21" s="75"/>
      <c r="G21" s="75"/>
      <c r="H21" s="76"/>
      <c r="I21" s="38" t="s">
        <v>111</v>
      </c>
      <c r="J21" s="39"/>
      <c r="K21" s="39"/>
    </row>
    <row r="22" spans="1:11" s="37" customFormat="1" ht="32.25" customHeight="1">
      <c r="A22" s="38">
        <f t="shared" si="0"/>
        <v>7</v>
      </c>
      <c r="B22" s="74" t="s">
        <v>115</v>
      </c>
      <c r="C22" s="75"/>
      <c r="D22" s="75"/>
      <c r="E22" s="75"/>
      <c r="F22" s="75"/>
      <c r="G22" s="75"/>
      <c r="H22" s="75"/>
      <c r="I22" s="38" t="s">
        <v>111</v>
      </c>
      <c r="J22" s="39"/>
      <c r="K22" s="39"/>
    </row>
    <row r="23" spans="1:11" s="37" customFormat="1" ht="43.5" customHeight="1">
      <c r="A23" s="38">
        <v>8</v>
      </c>
      <c r="B23" s="74" t="s">
        <v>116</v>
      </c>
      <c r="C23" s="75"/>
      <c r="D23" s="75"/>
      <c r="E23" s="75"/>
      <c r="F23" s="75"/>
      <c r="G23" s="75"/>
      <c r="H23" s="75"/>
      <c r="I23" s="38" t="s">
        <v>111</v>
      </c>
      <c r="J23" s="39"/>
      <c r="K23" s="39"/>
    </row>
    <row r="24" spans="1:11" s="37" customFormat="1" ht="12.75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2"/>
    </row>
    <row r="25" spans="1:11" s="37" customFormat="1" ht="12.75">
      <c r="A25" s="40"/>
      <c r="B25" s="77" t="s">
        <v>117</v>
      </c>
      <c r="C25" s="78"/>
      <c r="D25" s="78"/>
      <c r="E25" s="78"/>
      <c r="F25" s="78"/>
      <c r="G25" s="78"/>
      <c r="H25" s="78"/>
      <c r="I25" s="78"/>
      <c r="J25" s="40"/>
      <c r="K25" s="42"/>
    </row>
    <row r="27" spans="1:11" s="1" customFormat="1" ht="46.5" customHeight="1">
      <c r="B27" s="71" t="s">
        <v>124</v>
      </c>
      <c r="C27" s="72"/>
      <c r="D27" s="72"/>
      <c r="E27" s="71" t="s">
        <v>12</v>
      </c>
      <c r="F27" s="71"/>
      <c r="G27" s="71"/>
    </row>
    <row r="28" spans="1:11" s="1" customFormat="1" ht="35.25" customHeight="1">
      <c r="B28" s="43" t="s">
        <v>11</v>
      </c>
      <c r="C28" s="3"/>
      <c r="D28" s="2"/>
      <c r="E28" s="70" t="s">
        <v>13</v>
      </c>
      <c r="F28" s="70"/>
      <c r="G28" s="70"/>
    </row>
    <row r="29" spans="1:11" ht="17.25" customHeight="1">
      <c r="B29" s="6"/>
    </row>
  </sheetData>
  <mergeCells count="19">
    <mergeCell ref="B20:H20"/>
    <mergeCell ref="A1:B1"/>
    <mergeCell ref="A2:C2"/>
    <mergeCell ref="F3:G3"/>
    <mergeCell ref="H3:I3"/>
    <mergeCell ref="A5:I5"/>
    <mergeCell ref="A14:K14"/>
    <mergeCell ref="A15:H15"/>
    <mergeCell ref="B16:H16"/>
    <mergeCell ref="B17:H17"/>
    <mergeCell ref="B18:H18"/>
    <mergeCell ref="B19:H19"/>
    <mergeCell ref="E28:G28"/>
    <mergeCell ref="B21:H21"/>
    <mergeCell ref="B22:H22"/>
    <mergeCell ref="B23:H23"/>
    <mergeCell ref="B25:I25"/>
    <mergeCell ref="B27:D27"/>
    <mergeCell ref="E27:G27"/>
  </mergeCells>
  <conditionalFormatting sqref="H3">
    <cfRule type="cellIs" dxfId="11" priority="1" operator="equal">
      <formula>0</formula>
    </cfRule>
  </conditionalFormatting>
  <pageMargins left="0.7" right="0.7" top="0.75" bottom="0.75" header="0.3" footer="0.3"/>
  <pageSetup paperSize="9" scale="67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23"/>
  <sheetViews>
    <sheetView view="pageBreakPreview" topLeftCell="A7" zoomScale="115" zoomScaleNormal="100" zoomScaleSheetLayoutView="115" workbookViewId="0">
      <selection activeCell="B20" sqref="B20"/>
    </sheetView>
  </sheetViews>
  <sheetFormatPr defaultRowHeight="14.25"/>
  <cols>
    <col min="1" max="1" width="4.140625" style="4" bestFit="1" customWidth="1"/>
    <col min="2" max="2" width="34.28515625" style="4" customWidth="1" collapsed="1"/>
    <col min="3" max="3" width="21.7109375" style="4" customWidth="1" collapsed="1"/>
    <col min="4" max="4" width="19.5703125" style="4" bestFit="1" customWidth="1" collapsed="1"/>
    <col min="5" max="5" width="27.42578125" style="4" customWidth="1"/>
    <col min="6" max="7" width="15.5703125" style="4" customWidth="1"/>
    <col min="8" max="8" width="23" style="4" customWidth="1"/>
    <col min="9" max="9" width="21.28515625" style="5" customWidth="1"/>
    <col min="10" max="16384" width="9.140625" style="4"/>
  </cols>
  <sheetData>
    <row r="1" spans="1:11" ht="15">
      <c r="A1" s="90" t="s">
        <v>161</v>
      </c>
      <c r="B1" s="90"/>
      <c r="I1" s="30" t="s">
        <v>52</v>
      </c>
    </row>
    <row r="2" spans="1:11" ht="15">
      <c r="A2" s="88" t="s">
        <v>131</v>
      </c>
      <c r="B2" s="83"/>
      <c r="C2" s="89"/>
      <c r="D2" s="6"/>
      <c r="E2" s="6"/>
      <c r="F2" s="6"/>
      <c r="G2" s="6"/>
      <c r="H2" s="6"/>
      <c r="I2" s="14"/>
    </row>
    <row r="3" spans="1:11" ht="15">
      <c r="A3" s="23"/>
      <c r="B3" s="23"/>
      <c r="C3" s="6"/>
      <c r="D3" s="6"/>
      <c r="E3" s="6"/>
      <c r="F3" s="84" t="s">
        <v>123</v>
      </c>
      <c r="G3" s="85"/>
      <c r="H3" s="86">
        <f>Tabela125262728293033[[#Totals],[Wartość brutto
'[ zł ']]]</f>
        <v>0</v>
      </c>
      <c r="I3" s="87"/>
    </row>
    <row r="4" spans="1:11" ht="15">
      <c r="A4" s="23"/>
      <c r="B4" s="23"/>
      <c r="C4" s="6"/>
      <c r="D4" s="6"/>
      <c r="E4" s="6"/>
      <c r="F4" s="6"/>
      <c r="G4" s="6"/>
      <c r="H4" s="6"/>
      <c r="I4" s="6"/>
    </row>
    <row r="5" spans="1:11" ht="15">
      <c r="A5" s="82" t="s">
        <v>6</v>
      </c>
      <c r="B5" s="82"/>
      <c r="C5" s="82"/>
      <c r="D5" s="82"/>
      <c r="E5" s="82"/>
      <c r="F5" s="82"/>
      <c r="G5" s="82"/>
      <c r="H5" s="82"/>
      <c r="I5" s="82"/>
    </row>
    <row r="6" spans="1:11" ht="48.75" customHeight="1">
      <c r="A6" s="7" t="s">
        <v>1</v>
      </c>
      <c r="B6" s="8" t="s">
        <v>2</v>
      </c>
      <c r="C6" s="8" t="s">
        <v>3</v>
      </c>
      <c r="D6" s="8" t="s">
        <v>4</v>
      </c>
      <c r="E6" s="9" t="s">
        <v>166</v>
      </c>
      <c r="F6" s="10" t="s">
        <v>120</v>
      </c>
      <c r="G6" s="10" t="s">
        <v>121</v>
      </c>
      <c r="H6" s="10" t="s">
        <v>122</v>
      </c>
      <c r="I6" s="31" t="s">
        <v>108</v>
      </c>
    </row>
    <row r="7" spans="1:11" s="29" customFormat="1" ht="13.5" customHeight="1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6">
        <v>6</v>
      </c>
      <c r="G7" s="27">
        <v>7</v>
      </c>
      <c r="H7" s="28">
        <v>8</v>
      </c>
      <c r="I7" s="28">
        <v>9</v>
      </c>
    </row>
    <row r="8" spans="1:11" ht="30" customHeight="1">
      <c r="A8" s="18">
        <v>1</v>
      </c>
      <c r="B8" s="50" t="s">
        <v>130</v>
      </c>
      <c r="C8" s="49" t="s">
        <v>53</v>
      </c>
      <c r="D8" s="49" t="s">
        <v>54</v>
      </c>
      <c r="E8" s="51">
        <v>46103</v>
      </c>
      <c r="F8" s="32"/>
      <c r="G8" s="32"/>
      <c r="H8" s="33"/>
      <c r="I8" s="34"/>
    </row>
    <row r="9" spans="1:11" ht="20.25" customHeight="1">
      <c r="A9" s="44"/>
      <c r="B9" s="44"/>
      <c r="C9" s="44"/>
      <c r="D9" s="11"/>
      <c r="E9" s="12" t="s">
        <v>5</v>
      </c>
      <c r="F9" s="12"/>
      <c r="G9" s="12"/>
      <c r="H9" s="12"/>
      <c r="I9" s="13"/>
    </row>
    <row r="10" spans="1:11" ht="31.5" customHeight="1">
      <c r="A10" s="73" t="s">
        <v>167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s="37" customFormat="1" ht="37.5" customHeight="1">
      <c r="A11" s="79" t="s">
        <v>168</v>
      </c>
      <c r="B11" s="80"/>
      <c r="C11" s="80"/>
      <c r="D11" s="80"/>
      <c r="E11" s="80"/>
      <c r="F11" s="80"/>
      <c r="G11" s="80"/>
      <c r="H11" s="81"/>
      <c r="I11" s="35" t="s">
        <v>109</v>
      </c>
      <c r="J11" s="36"/>
      <c r="K11" s="36"/>
    </row>
    <row r="12" spans="1:11" s="37" customFormat="1" ht="30.75" customHeight="1">
      <c r="A12" s="38">
        <v>1</v>
      </c>
      <c r="B12" s="74" t="s">
        <v>169</v>
      </c>
      <c r="C12" s="75"/>
      <c r="D12" s="75"/>
      <c r="E12" s="75"/>
      <c r="F12" s="75"/>
      <c r="G12" s="75"/>
      <c r="H12" s="76"/>
      <c r="I12" s="38" t="s">
        <v>111</v>
      </c>
      <c r="J12" s="39"/>
      <c r="K12" s="39"/>
    </row>
    <row r="13" spans="1:11" s="37" customFormat="1" ht="37.5" customHeight="1">
      <c r="A13" s="38">
        <f>A12+1</f>
        <v>2</v>
      </c>
      <c r="B13" s="74" t="s">
        <v>170</v>
      </c>
      <c r="C13" s="75"/>
      <c r="D13" s="75"/>
      <c r="E13" s="75"/>
      <c r="F13" s="75"/>
      <c r="G13" s="75"/>
      <c r="H13" s="76"/>
      <c r="I13" s="38" t="s">
        <v>111</v>
      </c>
      <c r="J13" s="39"/>
      <c r="K13" s="39"/>
    </row>
    <row r="14" spans="1:11" s="37" customFormat="1" ht="73.5" customHeight="1">
      <c r="A14" s="38">
        <f t="shared" ref="A14:A17" si="0">A13+1</f>
        <v>3</v>
      </c>
      <c r="B14" s="74" t="s">
        <v>113</v>
      </c>
      <c r="C14" s="75"/>
      <c r="D14" s="75"/>
      <c r="E14" s="75"/>
      <c r="F14" s="75"/>
      <c r="G14" s="75"/>
      <c r="H14" s="76"/>
      <c r="I14" s="38" t="s">
        <v>111</v>
      </c>
      <c r="J14" s="39"/>
      <c r="K14" s="39"/>
    </row>
    <row r="15" spans="1:11" s="37" customFormat="1" ht="19.5" customHeight="1">
      <c r="A15" s="38">
        <f t="shared" si="0"/>
        <v>4</v>
      </c>
      <c r="B15" s="74" t="s">
        <v>171</v>
      </c>
      <c r="C15" s="75"/>
      <c r="D15" s="75"/>
      <c r="E15" s="75"/>
      <c r="F15" s="75"/>
      <c r="G15" s="75"/>
      <c r="H15" s="76"/>
      <c r="I15" s="38" t="s">
        <v>111</v>
      </c>
      <c r="J15" s="39"/>
      <c r="K15" s="39"/>
    </row>
    <row r="16" spans="1:11" s="37" customFormat="1" ht="15" customHeight="1">
      <c r="A16" s="38">
        <v>5</v>
      </c>
      <c r="B16" s="74" t="s">
        <v>172</v>
      </c>
      <c r="C16" s="75"/>
      <c r="D16" s="75"/>
      <c r="E16" s="75"/>
      <c r="F16" s="75"/>
      <c r="G16" s="75"/>
      <c r="H16" s="76"/>
      <c r="I16" s="38" t="s">
        <v>111</v>
      </c>
      <c r="J16" s="39"/>
      <c r="K16" s="39"/>
    </row>
    <row r="17" spans="1:11" s="37" customFormat="1" ht="60" customHeight="1">
      <c r="A17" s="38">
        <f t="shared" si="0"/>
        <v>6</v>
      </c>
      <c r="B17" s="74" t="s">
        <v>173</v>
      </c>
      <c r="C17" s="75"/>
      <c r="D17" s="75"/>
      <c r="E17" s="75"/>
      <c r="F17" s="75"/>
      <c r="G17" s="75"/>
      <c r="H17" s="76"/>
      <c r="I17" s="38" t="s">
        <v>111</v>
      </c>
      <c r="J17" s="39"/>
      <c r="K17" s="39"/>
    </row>
    <row r="18" spans="1:11" s="37" customFormat="1" ht="12.75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2"/>
    </row>
    <row r="19" spans="1:11" s="37" customFormat="1" ht="12.75">
      <c r="A19" s="40"/>
      <c r="B19" s="77" t="s">
        <v>174</v>
      </c>
      <c r="C19" s="78"/>
      <c r="D19" s="78"/>
      <c r="E19" s="78"/>
      <c r="F19" s="78"/>
      <c r="G19" s="78"/>
      <c r="H19" s="78"/>
      <c r="I19" s="78"/>
      <c r="J19" s="40"/>
      <c r="K19" s="42"/>
    </row>
    <row r="21" spans="1:11" s="1" customFormat="1" ht="46.5" customHeight="1">
      <c r="B21" s="71" t="s">
        <v>124</v>
      </c>
      <c r="C21" s="72"/>
      <c r="D21" s="72"/>
      <c r="E21" s="71" t="s">
        <v>12</v>
      </c>
      <c r="F21" s="71"/>
      <c r="G21" s="71"/>
    </row>
    <row r="22" spans="1:11" s="1" customFormat="1" ht="35.25" customHeight="1">
      <c r="B22" s="43" t="s">
        <v>11</v>
      </c>
      <c r="C22" s="3"/>
      <c r="D22" s="2"/>
      <c r="E22" s="70" t="s">
        <v>13</v>
      </c>
      <c r="F22" s="70"/>
      <c r="G22" s="70"/>
    </row>
    <row r="23" spans="1:11" ht="17.25" customHeight="1">
      <c r="B23" s="6"/>
    </row>
  </sheetData>
  <mergeCells count="17">
    <mergeCell ref="B16:H16"/>
    <mergeCell ref="A1:B1"/>
    <mergeCell ref="A2:C2"/>
    <mergeCell ref="F3:G3"/>
    <mergeCell ref="H3:I3"/>
    <mergeCell ref="A5:I5"/>
    <mergeCell ref="A10:K10"/>
    <mergeCell ref="A11:H11"/>
    <mergeCell ref="B12:H12"/>
    <mergeCell ref="B13:H13"/>
    <mergeCell ref="B14:H14"/>
    <mergeCell ref="B15:H15"/>
    <mergeCell ref="E22:G22"/>
    <mergeCell ref="B17:H17"/>
    <mergeCell ref="B19:I19"/>
    <mergeCell ref="B21:D21"/>
    <mergeCell ref="E21:G21"/>
  </mergeCells>
  <conditionalFormatting sqref="H3">
    <cfRule type="cellIs" dxfId="10" priority="1" operator="equal">
      <formula>0</formula>
    </cfRule>
  </conditionalFormatting>
  <pageMargins left="0.7" right="0.7" top="0.75" bottom="0.75" header="0.3" footer="0.3"/>
  <pageSetup paperSize="9" scale="71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27"/>
  <sheetViews>
    <sheetView view="pageBreakPreview" zoomScale="115" zoomScaleNormal="100" zoomScaleSheetLayoutView="115" workbookViewId="0">
      <selection activeCell="B15" sqref="B15:H15"/>
    </sheetView>
  </sheetViews>
  <sheetFormatPr defaultRowHeight="14.25"/>
  <cols>
    <col min="1" max="1" width="4.140625" style="4" bestFit="1" customWidth="1"/>
    <col min="2" max="2" width="34.28515625" style="4" customWidth="1" collapsed="1"/>
    <col min="3" max="3" width="21.7109375" style="4" customWidth="1" collapsed="1"/>
    <col min="4" max="4" width="19.5703125" style="4" bestFit="1" customWidth="1" collapsed="1"/>
    <col min="5" max="5" width="27.42578125" style="4" customWidth="1"/>
    <col min="6" max="7" width="15.5703125" style="4" customWidth="1"/>
    <col min="8" max="8" width="23" style="4" customWidth="1"/>
    <col min="9" max="9" width="21.28515625" style="5" customWidth="1"/>
    <col min="10" max="16384" width="9.140625" style="4"/>
  </cols>
  <sheetData>
    <row r="1" spans="1:11" ht="15">
      <c r="A1" s="90" t="s">
        <v>161</v>
      </c>
      <c r="B1" s="90"/>
      <c r="I1" s="30" t="s">
        <v>55</v>
      </c>
    </row>
    <row r="2" spans="1:11" ht="15">
      <c r="A2" s="88" t="s">
        <v>132</v>
      </c>
      <c r="B2" s="83"/>
      <c r="C2" s="89"/>
      <c r="D2" s="6"/>
      <c r="E2" s="6"/>
      <c r="F2" s="6"/>
      <c r="G2" s="6"/>
      <c r="H2" s="6"/>
      <c r="I2" s="14"/>
    </row>
    <row r="3" spans="1:11" ht="15">
      <c r="A3" s="23"/>
      <c r="B3" s="23"/>
      <c r="C3" s="6"/>
      <c r="D3" s="6"/>
      <c r="E3" s="6"/>
      <c r="F3" s="84" t="s">
        <v>123</v>
      </c>
      <c r="G3" s="85"/>
      <c r="H3" s="86">
        <f>Tabela12526272829303334[[#Totals],[Wartość brutto
'[ zł ']]]</f>
        <v>0</v>
      </c>
      <c r="I3" s="87"/>
    </row>
    <row r="4" spans="1:11" ht="15">
      <c r="A4" s="23"/>
      <c r="B4" s="23"/>
      <c r="C4" s="6"/>
      <c r="D4" s="6"/>
      <c r="E4" s="6"/>
      <c r="F4" s="6"/>
      <c r="G4" s="6"/>
      <c r="H4" s="6"/>
      <c r="I4" s="6"/>
    </row>
    <row r="5" spans="1:11" ht="15">
      <c r="A5" s="82" t="s">
        <v>6</v>
      </c>
      <c r="B5" s="82"/>
      <c r="C5" s="82"/>
      <c r="D5" s="82"/>
      <c r="E5" s="82"/>
      <c r="F5" s="82"/>
      <c r="G5" s="82"/>
      <c r="H5" s="82"/>
      <c r="I5" s="82"/>
    </row>
    <row r="6" spans="1:11" ht="48.75" customHeight="1">
      <c r="A6" s="7" t="s">
        <v>1</v>
      </c>
      <c r="B6" s="8" t="s">
        <v>2</v>
      </c>
      <c r="C6" s="8" t="s">
        <v>3</v>
      </c>
      <c r="D6" s="8" t="s">
        <v>4</v>
      </c>
      <c r="E6" s="9" t="s">
        <v>0</v>
      </c>
      <c r="F6" s="10" t="s">
        <v>120</v>
      </c>
      <c r="G6" s="10" t="s">
        <v>121</v>
      </c>
      <c r="H6" s="10" t="s">
        <v>122</v>
      </c>
      <c r="I6" s="31" t="s">
        <v>108</v>
      </c>
    </row>
    <row r="7" spans="1:11" s="29" customFormat="1" ht="13.5" customHeight="1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6">
        <v>6</v>
      </c>
      <c r="G7" s="27">
        <v>7</v>
      </c>
      <c r="H7" s="28">
        <v>8</v>
      </c>
      <c r="I7" s="28">
        <v>9</v>
      </c>
    </row>
    <row r="8" spans="1:11" s="29" customFormat="1" ht="13.5" customHeight="1">
      <c r="A8" s="18">
        <v>1</v>
      </c>
      <c r="B8" s="18" t="s">
        <v>56</v>
      </c>
      <c r="C8" s="18" t="s">
        <v>57</v>
      </c>
      <c r="D8" s="18" t="s">
        <v>58</v>
      </c>
      <c r="E8" s="69" t="s">
        <v>159</v>
      </c>
      <c r="F8" s="52"/>
      <c r="G8" s="52"/>
      <c r="H8" s="52"/>
      <c r="I8" s="52"/>
    </row>
    <row r="9" spans="1:11" s="29" customFormat="1" ht="13.5" customHeight="1">
      <c r="A9" s="18">
        <v>2</v>
      </c>
      <c r="B9" s="18" t="s">
        <v>56</v>
      </c>
      <c r="C9" s="18" t="s">
        <v>57</v>
      </c>
      <c r="D9" s="18" t="s">
        <v>59</v>
      </c>
      <c r="E9" s="69" t="s">
        <v>159</v>
      </c>
      <c r="F9" s="52"/>
      <c r="G9" s="52"/>
      <c r="H9" s="52"/>
      <c r="I9" s="52"/>
    </row>
    <row r="10" spans="1:11" ht="15">
      <c r="A10" s="18">
        <v>3</v>
      </c>
      <c r="B10" s="18" t="s">
        <v>56</v>
      </c>
      <c r="C10" s="18" t="s">
        <v>57</v>
      </c>
      <c r="D10" s="18" t="s">
        <v>60</v>
      </c>
      <c r="E10" s="69" t="s">
        <v>159</v>
      </c>
      <c r="F10" s="52"/>
      <c r="G10" s="52"/>
      <c r="H10" s="52"/>
      <c r="I10" s="52"/>
    </row>
    <row r="11" spans="1:11" ht="20.25" customHeight="1">
      <c r="A11" s="44"/>
      <c r="B11" s="44"/>
      <c r="C11" s="44"/>
      <c r="D11" s="11"/>
      <c r="E11" s="12" t="s">
        <v>5</v>
      </c>
      <c r="F11" s="19"/>
      <c r="G11" s="19"/>
      <c r="H11" s="19"/>
      <c r="I11" s="53"/>
    </row>
    <row r="12" spans="1:11" ht="31.5" customHeight="1">
      <c r="A12" s="73" t="s">
        <v>119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11" s="37" customFormat="1" ht="37.5" customHeight="1">
      <c r="A13" s="79" t="s">
        <v>118</v>
      </c>
      <c r="B13" s="80"/>
      <c r="C13" s="80"/>
      <c r="D13" s="80"/>
      <c r="E13" s="80"/>
      <c r="F13" s="80"/>
      <c r="G13" s="80"/>
      <c r="H13" s="81"/>
      <c r="I13" s="35" t="s">
        <v>109</v>
      </c>
      <c r="J13" s="36"/>
      <c r="K13" s="36"/>
    </row>
    <row r="14" spans="1:11" s="37" customFormat="1" ht="30.75" customHeight="1">
      <c r="A14" s="38">
        <v>1</v>
      </c>
      <c r="B14" s="74" t="s">
        <v>164</v>
      </c>
      <c r="C14" s="75"/>
      <c r="D14" s="75"/>
      <c r="E14" s="75"/>
      <c r="F14" s="75"/>
      <c r="G14" s="75"/>
      <c r="H14" s="76"/>
      <c r="I14" s="38" t="s">
        <v>111</v>
      </c>
      <c r="J14" s="39"/>
      <c r="K14" s="39"/>
    </row>
    <row r="15" spans="1:11" s="37" customFormat="1" ht="37.5" customHeight="1">
      <c r="A15" s="38">
        <f>A14+1</f>
        <v>2</v>
      </c>
      <c r="B15" s="74" t="s">
        <v>112</v>
      </c>
      <c r="C15" s="75"/>
      <c r="D15" s="75"/>
      <c r="E15" s="75"/>
      <c r="F15" s="75"/>
      <c r="G15" s="75"/>
      <c r="H15" s="76"/>
      <c r="I15" s="38" t="s">
        <v>111</v>
      </c>
      <c r="J15" s="39"/>
      <c r="K15" s="39"/>
    </row>
    <row r="16" spans="1:11" s="37" customFormat="1" ht="73.5" customHeight="1">
      <c r="A16" s="38">
        <f t="shared" ref="A16:A20" si="0">A15+1</f>
        <v>3</v>
      </c>
      <c r="B16" s="74" t="s">
        <v>113</v>
      </c>
      <c r="C16" s="75"/>
      <c r="D16" s="75"/>
      <c r="E16" s="75"/>
      <c r="F16" s="75"/>
      <c r="G16" s="75"/>
      <c r="H16" s="76"/>
      <c r="I16" s="38" t="s">
        <v>111</v>
      </c>
      <c r="J16" s="39"/>
      <c r="K16" s="39"/>
    </row>
    <row r="17" spans="1:11" s="37" customFormat="1" ht="19.5" customHeight="1">
      <c r="A17" s="38">
        <f t="shared" si="0"/>
        <v>4</v>
      </c>
      <c r="B17" s="74" t="s">
        <v>162</v>
      </c>
      <c r="C17" s="75"/>
      <c r="D17" s="75"/>
      <c r="E17" s="75"/>
      <c r="F17" s="75"/>
      <c r="G17" s="75"/>
      <c r="H17" s="76"/>
      <c r="I17" s="38" t="s">
        <v>111</v>
      </c>
      <c r="J17" s="39"/>
      <c r="K17" s="39"/>
    </row>
    <row r="18" spans="1:11" s="37" customFormat="1" ht="15" customHeight="1">
      <c r="A18" s="38">
        <v>5</v>
      </c>
      <c r="B18" s="74" t="s">
        <v>148</v>
      </c>
      <c r="C18" s="75"/>
      <c r="D18" s="75"/>
      <c r="E18" s="75"/>
      <c r="F18" s="75"/>
      <c r="G18" s="75"/>
      <c r="H18" s="76"/>
      <c r="I18" s="38" t="s">
        <v>111</v>
      </c>
      <c r="J18" s="39"/>
      <c r="K18" s="39"/>
    </row>
    <row r="19" spans="1:11" s="37" customFormat="1" ht="60" customHeight="1">
      <c r="A19" s="38">
        <f t="shared" si="0"/>
        <v>6</v>
      </c>
      <c r="B19" s="74" t="s">
        <v>114</v>
      </c>
      <c r="C19" s="75"/>
      <c r="D19" s="75"/>
      <c r="E19" s="75"/>
      <c r="F19" s="75"/>
      <c r="G19" s="75"/>
      <c r="H19" s="76"/>
      <c r="I19" s="38" t="s">
        <v>111</v>
      </c>
      <c r="J19" s="39"/>
      <c r="K19" s="39"/>
    </row>
    <row r="20" spans="1:11" s="37" customFormat="1" ht="32.25" customHeight="1">
      <c r="A20" s="38">
        <f t="shared" si="0"/>
        <v>7</v>
      </c>
      <c r="B20" s="74" t="s">
        <v>115</v>
      </c>
      <c r="C20" s="75"/>
      <c r="D20" s="75"/>
      <c r="E20" s="75"/>
      <c r="F20" s="75"/>
      <c r="G20" s="75"/>
      <c r="H20" s="75"/>
      <c r="I20" s="38" t="s">
        <v>111</v>
      </c>
      <c r="J20" s="39"/>
      <c r="K20" s="39"/>
    </row>
    <row r="21" spans="1:11" s="37" customFormat="1" ht="43.5" customHeight="1">
      <c r="A21" s="38">
        <v>8</v>
      </c>
      <c r="B21" s="74" t="s">
        <v>116</v>
      </c>
      <c r="C21" s="75"/>
      <c r="D21" s="75"/>
      <c r="E21" s="75"/>
      <c r="F21" s="75"/>
      <c r="G21" s="75"/>
      <c r="H21" s="75"/>
      <c r="I21" s="38" t="s">
        <v>111</v>
      </c>
      <c r="J21" s="39"/>
      <c r="K21" s="39"/>
    </row>
    <row r="22" spans="1:11" s="37" customFormat="1" ht="12.75">
      <c r="A22" s="40"/>
      <c r="B22" s="41"/>
      <c r="C22" s="40"/>
      <c r="D22" s="40"/>
      <c r="E22" s="40"/>
      <c r="F22" s="40"/>
      <c r="G22" s="40"/>
      <c r="H22" s="40"/>
      <c r="I22" s="40"/>
      <c r="J22" s="40"/>
      <c r="K22" s="42"/>
    </row>
    <row r="23" spans="1:11" s="37" customFormat="1" ht="12.75">
      <c r="A23" s="40"/>
      <c r="B23" s="77" t="s">
        <v>117</v>
      </c>
      <c r="C23" s="78"/>
      <c r="D23" s="78"/>
      <c r="E23" s="78"/>
      <c r="F23" s="78"/>
      <c r="G23" s="78"/>
      <c r="H23" s="78"/>
      <c r="I23" s="78"/>
      <c r="J23" s="40"/>
      <c r="K23" s="42"/>
    </row>
    <row r="25" spans="1:11" s="1" customFormat="1" ht="46.5" customHeight="1">
      <c r="B25" s="71" t="s">
        <v>124</v>
      </c>
      <c r="C25" s="72"/>
      <c r="D25" s="72"/>
      <c r="E25" s="71" t="s">
        <v>12</v>
      </c>
      <c r="F25" s="71"/>
      <c r="G25" s="71"/>
    </row>
    <row r="26" spans="1:11" s="1" customFormat="1" ht="35.25" customHeight="1">
      <c r="B26" s="43" t="s">
        <v>11</v>
      </c>
      <c r="C26" s="3"/>
      <c r="D26" s="2"/>
      <c r="E26" s="70" t="s">
        <v>13</v>
      </c>
      <c r="F26" s="70"/>
      <c r="G26" s="70"/>
    </row>
    <row r="27" spans="1:11" ht="17.25" customHeight="1">
      <c r="B27" s="6"/>
    </row>
  </sheetData>
  <mergeCells count="19">
    <mergeCell ref="B18:H18"/>
    <mergeCell ref="A1:B1"/>
    <mergeCell ref="A2:C2"/>
    <mergeCell ref="F3:G3"/>
    <mergeCell ref="H3:I3"/>
    <mergeCell ref="A5:I5"/>
    <mergeCell ref="A12:K12"/>
    <mergeCell ref="A13:H13"/>
    <mergeCell ref="B14:H14"/>
    <mergeCell ref="B15:H15"/>
    <mergeCell ref="B16:H16"/>
    <mergeCell ref="B17:H17"/>
    <mergeCell ref="E26:G26"/>
    <mergeCell ref="B19:H19"/>
    <mergeCell ref="B20:H20"/>
    <mergeCell ref="B21:H21"/>
    <mergeCell ref="B23:I23"/>
    <mergeCell ref="B25:D25"/>
    <mergeCell ref="E25:G25"/>
  </mergeCells>
  <conditionalFormatting sqref="H3">
    <cfRule type="cellIs" dxfId="9" priority="1" operator="equal">
      <formula>0</formula>
    </cfRule>
  </conditionalFormatting>
  <pageMargins left="0.7" right="0.7" top="0.75" bottom="0.75" header="0.3" footer="0.3"/>
  <pageSetup paperSize="9" scale="71" fitToHeight="0" orientation="landscape" r:id="rId1"/>
  <ignoredErrors>
    <ignoredError sqref="D8:D10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25"/>
  <sheetViews>
    <sheetView view="pageBreakPreview" zoomScale="115" zoomScaleNormal="100" zoomScaleSheetLayoutView="115" workbookViewId="0">
      <selection activeCell="B16" sqref="B16:H16"/>
    </sheetView>
  </sheetViews>
  <sheetFormatPr defaultRowHeight="14.25"/>
  <cols>
    <col min="1" max="1" width="4.140625" style="4" bestFit="1" customWidth="1"/>
    <col min="2" max="2" width="34.28515625" style="4" customWidth="1" collapsed="1"/>
    <col min="3" max="3" width="21.7109375" style="4" customWidth="1" collapsed="1"/>
    <col min="4" max="4" width="19.5703125" style="4" bestFit="1" customWidth="1" collapsed="1"/>
    <col min="5" max="5" width="27.42578125" style="4" customWidth="1"/>
    <col min="6" max="7" width="15.5703125" style="4" customWidth="1"/>
    <col min="8" max="8" width="23" style="4" customWidth="1"/>
    <col min="9" max="9" width="21.28515625" style="5" customWidth="1"/>
    <col min="10" max="16384" width="9.140625" style="4"/>
  </cols>
  <sheetData>
    <row r="1" spans="1:11" ht="15">
      <c r="A1" s="90" t="s">
        <v>161</v>
      </c>
      <c r="B1" s="90"/>
      <c r="I1" s="30" t="s">
        <v>134</v>
      </c>
    </row>
    <row r="2" spans="1:11" ht="15">
      <c r="A2" s="88" t="s">
        <v>133</v>
      </c>
      <c r="B2" s="83"/>
      <c r="C2" s="89"/>
      <c r="D2" s="6"/>
      <c r="E2" s="6"/>
      <c r="F2" s="6"/>
      <c r="G2" s="6"/>
      <c r="H2" s="6"/>
      <c r="I2" s="14"/>
    </row>
    <row r="3" spans="1:11" ht="15">
      <c r="A3" s="23"/>
      <c r="B3" s="23"/>
      <c r="C3" s="6"/>
      <c r="D3" s="6"/>
      <c r="E3" s="6"/>
      <c r="F3" s="84" t="s">
        <v>123</v>
      </c>
      <c r="G3" s="85"/>
      <c r="H3" s="86">
        <f>Tabela12526272829303335[[#Totals],[Wartość brutto
'[ zł ']]]</f>
        <v>0</v>
      </c>
      <c r="I3" s="87"/>
    </row>
    <row r="4" spans="1:11" ht="15">
      <c r="A4" s="23"/>
      <c r="B4" s="23"/>
      <c r="C4" s="6"/>
      <c r="D4" s="6"/>
      <c r="E4" s="6"/>
      <c r="F4" s="6"/>
      <c r="G4" s="6"/>
      <c r="H4" s="6"/>
      <c r="I4" s="6"/>
    </row>
    <row r="5" spans="1:11" ht="15">
      <c r="A5" s="82" t="s">
        <v>6</v>
      </c>
      <c r="B5" s="82"/>
      <c r="C5" s="82"/>
      <c r="D5" s="82"/>
      <c r="E5" s="82"/>
      <c r="F5" s="82"/>
      <c r="G5" s="82"/>
      <c r="H5" s="82"/>
      <c r="I5" s="82"/>
    </row>
    <row r="6" spans="1:11" ht="48.75" customHeight="1">
      <c r="A6" s="7" t="s">
        <v>1</v>
      </c>
      <c r="B6" s="8" t="s">
        <v>2</v>
      </c>
      <c r="C6" s="8" t="s">
        <v>3</v>
      </c>
      <c r="D6" s="8" t="s">
        <v>4</v>
      </c>
      <c r="E6" s="9" t="s">
        <v>0</v>
      </c>
      <c r="F6" s="10" t="s">
        <v>120</v>
      </c>
      <c r="G6" s="10" t="s">
        <v>121</v>
      </c>
      <c r="H6" s="10" t="s">
        <v>122</v>
      </c>
      <c r="I6" s="31" t="s">
        <v>108</v>
      </c>
    </row>
    <row r="7" spans="1:11" s="29" customFormat="1" ht="13.5" customHeight="1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6">
        <v>6</v>
      </c>
      <c r="G7" s="27">
        <v>7</v>
      </c>
      <c r="H7" s="28">
        <v>8</v>
      </c>
      <c r="I7" s="28">
        <v>9</v>
      </c>
    </row>
    <row r="8" spans="1:11" ht="30" customHeight="1">
      <c r="A8" s="18">
        <v>1</v>
      </c>
      <c r="B8" s="18" t="s">
        <v>61</v>
      </c>
      <c r="C8" s="18" t="s">
        <v>62</v>
      </c>
      <c r="D8" s="18">
        <v>11413568</v>
      </c>
      <c r="E8" s="46">
        <v>46102</v>
      </c>
      <c r="F8" s="32"/>
      <c r="G8" s="32"/>
      <c r="H8" s="33"/>
      <c r="I8" s="34"/>
    </row>
    <row r="9" spans="1:11" ht="20.25" customHeight="1">
      <c r="A9" s="44"/>
      <c r="B9" s="44"/>
      <c r="C9" s="44"/>
      <c r="D9" s="11"/>
      <c r="E9" s="12" t="s">
        <v>5</v>
      </c>
      <c r="F9" s="12"/>
      <c r="G9" s="12"/>
      <c r="H9" s="12"/>
      <c r="I9" s="13"/>
    </row>
    <row r="10" spans="1:11" ht="31.5" customHeight="1">
      <c r="A10" s="73" t="s">
        <v>119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s="37" customFormat="1" ht="37.5" customHeight="1">
      <c r="A11" s="79" t="s">
        <v>118</v>
      </c>
      <c r="B11" s="80"/>
      <c r="C11" s="80"/>
      <c r="D11" s="80"/>
      <c r="E11" s="80"/>
      <c r="F11" s="80"/>
      <c r="G11" s="80"/>
      <c r="H11" s="81"/>
      <c r="I11" s="35" t="s">
        <v>109</v>
      </c>
      <c r="J11" s="36"/>
      <c r="K11" s="36"/>
    </row>
    <row r="12" spans="1:11" s="37" customFormat="1" ht="30.75" customHeight="1">
      <c r="A12" s="38">
        <v>1</v>
      </c>
      <c r="B12" s="74" t="s">
        <v>110</v>
      </c>
      <c r="C12" s="75"/>
      <c r="D12" s="75"/>
      <c r="E12" s="75"/>
      <c r="F12" s="75"/>
      <c r="G12" s="75"/>
      <c r="H12" s="76"/>
      <c r="I12" s="38" t="s">
        <v>111</v>
      </c>
      <c r="J12" s="39"/>
      <c r="K12" s="39"/>
    </row>
    <row r="13" spans="1:11" s="37" customFormat="1" ht="37.5" customHeight="1">
      <c r="A13" s="38">
        <f>A12+1</f>
        <v>2</v>
      </c>
      <c r="B13" s="74" t="s">
        <v>112</v>
      </c>
      <c r="C13" s="75"/>
      <c r="D13" s="75"/>
      <c r="E13" s="75"/>
      <c r="F13" s="75"/>
      <c r="G13" s="75"/>
      <c r="H13" s="76"/>
      <c r="I13" s="38" t="s">
        <v>111</v>
      </c>
      <c r="J13" s="39"/>
      <c r="K13" s="39"/>
    </row>
    <row r="14" spans="1:11" s="37" customFormat="1" ht="73.5" customHeight="1">
      <c r="A14" s="38">
        <f t="shared" ref="A14:A18" si="0">A13+1</f>
        <v>3</v>
      </c>
      <c r="B14" s="74" t="s">
        <v>113</v>
      </c>
      <c r="C14" s="75"/>
      <c r="D14" s="75"/>
      <c r="E14" s="75"/>
      <c r="F14" s="75"/>
      <c r="G14" s="75"/>
      <c r="H14" s="76"/>
      <c r="I14" s="38" t="s">
        <v>111</v>
      </c>
      <c r="J14" s="39"/>
      <c r="K14" s="39"/>
    </row>
    <row r="15" spans="1:11" s="37" customFormat="1" ht="19.5" customHeight="1">
      <c r="A15" s="38">
        <f t="shared" si="0"/>
        <v>4</v>
      </c>
      <c r="B15" s="74" t="s">
        <v>162</v>
      </c>
      <c r="C15" s="75"/>
      <c r="D15" s="75"/>
      <c r="E15" s="75"/>
      <c r="F15" s="75"/>
      <c r="G15" s="75"/>
      <c r="H15" s="76"/>
      <c r="I15" s="38" t="s">
        <v>111</v>
      </c>
      <c r="J15" s="39"/>
      <c r="K15" s="39"/>
    </row>
    <row r="16" spans="1:11" s="37" customFormat="1" ht="15" customHeight="1">
      <c r="A16" s="38">
        <v>5</v>
      </c>
      <c r="B16" s="74" t="s">
        <v>148</v>
      </c>
      <c r="C16" s="75"/>
      <c r="D16" s="75"/>
      <c r="E16" s="75"/>
      <c r="F16" s="75"/>
      <c r="G16" s="75"/>
      <c r="H16" s="76"/>
      <c r="I16" s="38" t="s">
        <v>111</v>
      </c>
      <c r="J16" s="39"/>
      <c r="K16" s="39"/>
    </row>
    <row r="17" spans="1:11" s="37" customFormat="1" ht="60" customHeight="1">
      <c r="A17" s="38">
        <f t="shared" si="0"/>
        <v>6</v>
      </c>
      <c r="B17" s="74" t="s">
        <v>114</v>
      </c>
      <c r="C17" s="75"/>
      <c r="D17" s="75"/>
      <c r="E17" s="75"/>
      <c r="F17" s="75"/>
      <c r="G17" s="75"/>
      <c r="H17" s="76"/>
      <c r="I17" s="38" t="s">
        <v>111</v>
      </c>
      <c r="J17" s="39"/>
      <c r="K17" s="39"/>
    </row>
    <row r="18" spans="1:11" s="37" customFormat="1" ht="32.25" customHeight="1">
      <c r="A18" s="38">
        <f t="shared" si="0"/>
        <v>7</v>
      </c>
      <c r="B18" s="74" t="s">
        <v>115</v>
      </c>
      <c r="C18" s="75"/>
      <c r="D18" s="75"/>
      <c r="E18" s="75"/>
      <c r="F18" s="75"/>
      <c r="G18" s="75"/>
      <c r="H18" s="75"/>
      <c r="I18" s="38" t="s">
        <v>111</v>
      </c>
      <c r="J18" s="39"/>
      <c r="K18" s="39"/>
    </row>
    <row r="19" spans="1:11" s="37" customFormat="1" ht="43.5" customHeight="1">
      <c r="A19" s="38">
        <v>8</v>
      </c>
      <c r="B19" s="74" t="s">
        <v>116</v>
      </c>
      <c r="C19" s="75"/>
      <c r="D19" s="75"/>
      <c r="E19" s="75"/>
      <c r="F19" s="75"/>
      <c r="G19" s="75"/>
      <c r="H19" s="75"/>
      <c r="I19" s="38" t="s">
        <v>111</v>
      </c>
      <c r="J19" s="39"/>
      <c r="K19" s="39"/>
    </row>
    <row r="20" spans="1:11" s="37" customFormat="1" ht="12.75">
      <c r="A20" s="40"/>
      <c r="B20" s="41"/>
      <c r="C20" s="40"/>
      <c r="D20" s="40"/>
      <c r="E20" s="40"/>
      <c r="F20" s="40"/>
      <c r="G20" s="40"/>
      <c r="H20" s="40"/>
      <c r="I20" s="40"/>
      <c r="J20" s="40"/>
      <c r="K20" s="42"/>
    </row>
    <row r="21" spans="1:11" s="37" customFormat="1" ht="12.75">
      <c r="A21" s="40"/>
      <c r="B21" s="77" t="s">
        <v>117</v>
      </c>
      <c r="C21" s="78"/>
      <c r="D21" s="78"/>
      <c r="E21" s="78"/>
      <c r="F21" s="78"/>
      <c r="G21" s="78"/>
      <c r="H21" s="78"/>
      <c r="I21" s="78"/>
      <c r="J21" s="40"/>
      <c r="K21" s="42"/>
    </row>
    <row r="23" spans="1:11" s="1" customFormat="1" ht="46.5" customHeight="1">
      <c r="B23" s="71" t="s">
        <v>124</v>
      </c>
      <c r="C23" s="72"/>
      <c r="D23" s="72"/>
      <c r="E23" s="71" t="s">
        <v>12</v>
      </c>
      <c r="F23" s="71"/>
      <c r="G23" s="71"/>
    </row>
    <row r="24" spans="1:11" s="1" customFormat="1" ht="35.25" customHeight="1">
      <c r="B24" s="43" t="s">
        <v>11</v>
      </c>
      <c r="C24" s="3"/>
      <c r="D24" s="2"/>
      <c r="E24" s="70" t="s">
        <v>13</v>
      </c>
      <c r="F24" s="70"/>
      <c r="G24" s="70"/>
    </row>
    <row r="25" spans="1:11" ht="17.25" customHeight="1">
      <c r="B25" s="6"/>
    </row>
  </sheetData>
  <mergeCells count="19">
    <mergeCell ref="B16:H16"/>
    <mergeCell ref="A1:B1"/>
    <mergeCell ref="A2:C2"/>
    <mergeCell ref="F3:G3"/>
    <mergeCell ref="H3:I3"/>
    <mergeCell ref="A5:I5"/>
    <mergeCell ref="A10:K10"/>
    <mergeCell ref="A11:H11"/>
    <mergeCell ref="B12:H12"/>
    <mergeCell ref="B13:H13"/>
    <mergeCell ref="B14:H14"/>
    <mergeCell ref="B15:H15"/>
    <mergeCell ref="E24:G24"/>
    <mergeCell ref="B17:H17"/>
    <mergeCell ref="B18:H18"/>
    <mergeCell ref="B19:H19"/>
    <mergeCell ref="B21:I21"/>
    <mergeCell ref="B23:D23"/>
    <mergeCell ref="E23:G23"/>
  </mergeCells>
  <conditionalFormatting sqref="H3">
    <cfRule type="cellIs" dxfId="8" priority="1" operator="equal">
      <formula>0</formula>
    </cfRule>
  </conditionalFormatting>
  <pageMargins left="0.7" right="0.7" top="0.75" bottom="0.75" header="0.3" footer="0.3"/>
  <pageSetup paperSize="9" scale="71" fitToHeight="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5"/>
  <sheetViews>
    <sheetView view="pageBreakPreview" zoomScale="115" zoomScaleNormal="100" zoomScaleSheetLayoutView="115" workbookViewId="0">
      <selection activeCell="B16" sqref="B16:H16"/>
    </sheetView>
  </sheetViews>
  <sheetFormatPr defaultRowHeight="14.25"/>
  <cols>
    <col min="1" max="1" width="4.140625" style="4" bestFit="1" customWidth="1"/>
    <col min="2" max="2" width="34.28515625" style="4" customWidth="1" collapsed="1"/>
    <col min="3" max="3" width="21.7109375" style="4" customWidth="1" collapsed="1"/>
    <col min="4" max="4" width="19.5703125" style="4" bestFit="1" customWidth="1" collapsed="1"/>
    <col min="5" max="5" width="27.42578125" style="4" customWidth="1"/>
    <col min="6" max="7" width="15.5703125" style="4" customWidth="1"/>
    <col min="8" max="8" width="23" style="4" customWidth="1"/>
    <col min="9" max="9" width="21.28515625" style="5" customWidth="1"/>
    <col min="10" max="16384" width="9.140625" style="4"/>
  </cols>
  <sheetData>
    <row r="1" spans="1:11" ht="15">
      <c r="A1" s="90" t="s">
        <v>161</v>
      </c>
      <c r="B1" s="90"/>
      <c r="I1" s="30" t="s">
        <v>63</v>
      </c>
    </row>
    <row r="2" spans="1:11" ht="15">
      <c r="A2" s="88" t="s">
        <v>135</v>
      </c>
      <c r="B2" s="83"/>
      <c r="C2" s="89"/>
      <c r="D2" s="6"/>
      <c r="E2" s="6"/>
      <c r="F2" s="6"/>
      <c r="G2" s="6"/>
      <c r="H2" s="6"/>
      <c r="I2" s="14"/>
    </row>
    <row r="3" spans="1:11" ht="15">
      <c r="A3" s="23"/>
      <c r="B3" s="23"/>
      <c r="C3" s="6"/>
      <c r="D3" s="6"/>
      <c r="E3" s="6"/>
      <c r="F3" s="84" t="s">
        <v>123</v>
      </c>
      <c r="G3" s="85"/>
      <c r="H3" s="86">
        <f>Tabela1252627282930333536[[#Totals],[Wartość brutto
'[ zł ']]]</f>
        <v>0</v>
      </c>
      <c r="I3" s="87"/>
    </row>
    <row r="4" spans="1:11" ht="15">
      <c r="A4" s="23"/>
      <c r="B4" s="23"/>
      <c r="C4" s="6"/>
      <c r="D4" s="6"/>
      <c r="E4" s="6"/>
      <c r="F4" s="6"/>
      <c r="G4" s="6"/>
      <c r="H4" s="6"/>
      <c r="I4" s="6"/>
    </row>
    <row r="5" spans="1:11" ht="15">
      <c r="A5" s="82" t="s">
        <v>6</v>
      </c>
      <c r="B5" s="82"/>
      <c r="C5" s="82"/>
      <c r="D5" s="82"/>
      <c r="E5" s="82"/>
      <c r="F5" s="82"/>
      <c r="G5" s="82"/>
      <c r="H5" s="82"/>
      <c r="I5" s="82"/>
    </row>
    <row r="6" spans="1:11" ht="48.75" customHeight="1">
      <c r="A6" s="7" t="s">
        <v>1</v>
      </c>
      <c r="B6" s="8" t="s">
        <v>2</v>
      </c>
      <c r="C6" s="8" t="s">
        <v>3</v>
      </c>
      <c r="D6" s="8" t="s">
        <v>4</v>
      </c>
      <c r="E6" s="9" t="s">
        <v>0</v>
      </c>
      <c r="F6" s="10" t="s">
        <v>120</v>
      </c>
      <c r="G6" s="10" t="s">
        <v>121</v>
      </c>
      <c r="H6" s="10" t="s">
        <v>122</v>
      </c>
      <c r="I6" s="31" t="s">
        <v>108</v>
      </c>
    </row>
    <row r="7" spans="1:11" s="29" customFormat="1" ht="13.5" customHeight="1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6">
        <v>6</v>
      </c>
      <c r="G7" s="27">
        <v>7</v>
      </c>
      <c r="H7" s="28">
        <v>8</v>
      </c>
      <c r="I7" s="28">
        <v>9</v>
      </c>
    </row>
    <row r="8" spans="1:11" ht="30" customHeight="1">
      <c r="A8" s="18">
        <v>1</v>
      </c>
      <c r="B8" s="46" t="s">
        <v>64</v>
      </c>
      <c r="C8" s="46" t="s">
        <v>43</v>
      </c>
      <c r="D8" s="46" t="s">
        <v>65</v>
      </c>
      <c r="E8" s="46">
        <v>46109</v>
      </c>
      <c r="F8" s="32"/>
      <c r="G8" s="32"/>
      <c r="H8" s="33"/>
      <c r="I8" s="34"/>
    </row>
    <row r="9" spans="1:11" ht="20.25" customHeight="1">
      <c r="A9" s="44"/>
      <c r="B9" s="44"/>
      <c r="C9" s="44"/>
      <c r="D9" s="11"/>
      <c r="E9" s="12" t="s">
        <v>5</v>
      </c>
      <c r="F9" s="12"/>
      <c r="G9" s="12"/>
      <c r="H9" s="12"/>
      <c r="I9" s="13"/>
    </row>
    <row r="10" spans="1:11" ht="31.5" customHeight="1">
      <c r="A10" s="73" t="s">
        <v>119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s="37" customFormat="1" ht="37.5" customHeight="1">
      <c r="A11" s="79" t="s">
        <v>118</v>
      </c>
      <c r="B11" s="80"/>
      <c r="C11" s="80"/>
      <c r="D11" s="80"/>
      <c r="E11" s="80"/>
      <c r="F11" s="80"/>
      <c r="G11" s="80"/>
      <c r="H11" s="81"/>
      <c r="I11" s="35" t="s">
        <v>109</v>
      </c>
      <c r="J11" s="36"/>
      <c r="K11" s="36"/>
    </row>
    <row r="12" spans="1:11" s="37" customFormat="1" ht="30.75" customHeight="1">
      <c r="A12" s="38">
        <v>1</v>
      </c>
      <c r="B12" s="74" t="s">
        <v>110</v>
      </c>
      <c r="C12" s="75"/>
      <c r="D12" s="75"/>
      <c r="E12" s="75"/>
      <c r="F12" s="75"/>
      <c r="G12" s="75"/>
      <c r="H12" s="76"/>
      <c r="I12" s="38" t="s">
        <v>111</v>
      </c>
      <c r="J12" s="39"/>
      <c r="K12" s="39"/>
    </row>
    <row r="13" spans="1:11" s="37" customFormat="1" ht="37.5" customHeight="1">
      <c r="A13" s="38">
        <f>A12+1</f>
        <v>2</v>
      </c>
      <c r="B13" s="74" t="s">
        <v>112</v>
      </c>
      <c r="C13" s="75"/>
      <c r="D13" s="75"/>
      <c r="E13" s="75"/>
      <c r="F13" s="75"/>
      <c r="G13" s="75"/>
      <c r="H13" s="76"/>
      <c r="I13" s="38" t="s">
        <v>111</v>
      </c>
      <c r="J13" s="39"/>
      <c r="K13" s="39"/>
    </row>
    <row r="14" spans="1:11" s="37" customFormat="1" ht="73.5" customHeight="1">
      <c r="A14" s="38">
        <f t="shared" ref="A14:A18" si="0">A13+1</f>
        <v>3</v>
      </c>
      <c r="B14" s="74" t="s">
        <v>113</v>
      </c>
      <c r="C14" s="75"/>
      <c r="D14" s="75"/>
      <c r="E14" s="75"/>
      <c r="F14" s="75"/>
      <c r="G14" s="75"/>
      <c r="H14" s="76"/>
      <c r="I14" s="38" t="s">
        <v>111</v>
      </c>
      <c r="J14" s="39"/>
      <c r="K14" s="39"/>
    </row>
    <row r="15" spans="1:11" s="37" customFormat="1" ht="19.5" customHeight="1">
      <c r="A15" s="38">
        <f t="shared" si="0"/>
        <v>4</v>
      </c>
      <c r="B15" s="74" t="s">
        <v>162</v>
      </c>
      <c r="C15" s="75"/>
      <c r="D15" s="75"/>
      <c r="E15" s="75"/>
      <c r="F15" s="75"/>
      <c r="G15" s="75"/>
      <c r="H15" s="76"/>
      <c r="I15" s="38" t="s">
        <v>111</v>
      </c>
      <c r="J15" s="39"/>
      <c r="K15" s="39"/>
    </row>
    <row r="16" spans="1:11" s="37" customFormat="1" ht="15" customHeight="1">
      <c r="A16" s="38">
        <v>5</v>
      </c>
      <c r="B16" s="74" t="s">
        <v>148</v>
      </c>
      <c r="C16" s="75"/>
      <c r="D16" s="75"/>
      <c r="E16" s="75"/>
      <c r="F16" s="75"/>
      <c r="G16" s="75"/>
      <c r="H16" s="76"/>
      <c r="I16" s="38" t="s">
        <v>111</v>
      </c>
      <c r="J16" s="39"/>
      <c r="K16" s="39"/>
    </row>
    <row r="17" spans="1:11" s="37" customFormat="1" ht="60" customHeight="1">
      <c r="A17" s="38">
        <f t="shared" si="0"/>
        <v>6</v>
      </c>
      <c r="B17" s="74" t="s">
        <v>114</v>
      </c>
      <c r="C17" s="75"/>
      <c r="D17" s="75"/>
      <c r="E17" s="75"/>
      <c r="F17" s="75"/>
      <c r="G17" s="75"/>
      <c r="H17" s="76"/>
      <c r="I17" s="38" t="s">
        <v>111</v>
      </c>
      <c r="J17" s="39"/>
      <c r="K17" s="39"/>
    </row>
    <row r="18" spans="1:11" s="37" customFormat="1" ht="32.25" customHeight="1">
      <c r="A18" s="38">
        <f t="shared" si="0"/>
        <v>7</v>
      </c>
      <c r="B18" s="74" t="s">
        <v>115</v>
      </c>
      <c r="C18" s="75"/>
      <c r="D18" s="75"/>
      <c r="E18" s="75"/>
      <c r="F18" s="75"/>
      <c r="G18" s="75"/>
      <c r="H18" s="75"/>
      <c r="I18" s="38" t="s">
        <v>111</v>
      </c>
      <c r="J18" s="39"/>
      <c r="K18" s="39"/>
    </row>
    <row r="19" spans="1:11" s="37" customFormat="1" ht="43.5" customHeight="1">
      <c r="A19" s="38">
        <v>8</v>
      </c>
      <c r="B19" s="74" t="s">
        <v>116</v>
      </c>
      <c r="C19" s="75"/>
      <c r="D19" s="75"/>
      <c r="E19" s="75"/>
      <c r="F19" s="75"/>
      <c r="G19" s="75"/>
      <c r="H19" s="75"/>
      <c r="I19" s="38" t="s">
        <v>111</v>
      </c>
      <c r="J19" s="39"/>
      <c r="K19" s="39"/>
    </row>
    <row r="20" spans="1:11" s="37" customFormat="1" ht="12.75">
      <c r="A20" s="40"/>
      <c r="B20" s="41"/>
      <c r="C20" s="40"/>
      <c r="D20" s="40"/>
      <c r="E20" s="40"/>
      <c r="F20" s="40"/>
      <c r="G20" s="40"/>
      <c r="H20" s="40"/>
      <c r="I20" s="40"/>
      <c r="J20" s="40"/>
      <c r="K20" s="42"/>
    </row>
    <row r="21" spans="1:11" s="37" customFormat="1" ht="12.75">
      <c r="A21" s="40"/>
      <c r="B21" s="77" t="s">
        <v>117</v>
      </c>
      <c r="C21" s="78"/>
      <c r="D21" s="78"/>
      <c r="E21" s="78"/>
      <c r="F21" s="78"/>
      <c r="G21" s="78"/>
      <c r="H21" s="78"/>
      <c r="I21" s="78"/>
      <c r="J21" s="40"/>
      <c r="K21" s="42"/>
    </row>
    <row r="23" spans="1:11" s="1" customFormat="1" ht="46.5" customHeight="1">
      <c r="B23" s="71" t="s">
        <v>124</v>
      </c>
      <c r="C23" s="72"/>
      <c r="D23" s="72"/>
      <c r="E23" s="71" t="s">
        <v>12</v>
      </c>
      <c r="F23" s="71"/>
      <c r="G23" s="71"/>
    </row>
    <row r="24" spans="1:11" s="1" customFormat="1" ht="35.25" customHeight="1">
      <c r="B24" s="43" t="s">
        <v>11</v>
      </c>
      <c r="C24" s="3"/>
      <c r="D24" s="2"/>
      <c r="E24" s="70" t="s">
        <v>13</v>
      </c>
      <c r="F24" s="70"/>
      <c r="G24" s="70"/>
    </row>
    <row r="25" spans="1:11" ht="17.25" customHeight="1">
      <c r="B25" s="6"/>
    </row>
  </sheetData>
  <mergeCells count="19">
    <mergeCell ref="B16:H16"/>
    <mergeCell ref="A1:B1"/>
    <mergeCell ref="A2:C2"/>
    <mergeCell ref="F3:G3"/>
    <mergeCell ref="H3:I3"/>
    <mergeCell ref="A5:I5"/>
    <mergeCell ref="A10:K10"/>
    <mergeCell ref="A11:H11"/>
    <mergeCell ref="B12:H12"/>
    <mergeCell ref="B13:H13"/>
    <mergeCell ref="B14:H14"/>
    <mergeCell ref="B15:H15"/>
    <mergeCell ref="E24:G24"/>
    <mergeCell ref="B17:H17"/>
    <mergeCell ref="B18:H18"/>
    <mergeCell ref="B19:H19"/>
    <mergeCell ref="B21:I21"/>
    <mergeCell ref="B23:D23"/>
    <mergeCell ref="E23:G23"/>
  </mergeCells>
  <conditionalFormatting sqref="H3">
    <cfRule type="cellIs" dxfId="7" priority="1" operator="equal">
      <formula>0</formula>
    </cfRule>
  </conditionalFormatting>
  <pageMargins left="0.7" right="0.7" top="0.75" bottom="0.75" header="0.3" footer="0.3"/>
  <pageSetup paperSize="9" scale="71" fitToHeight="0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25"/>
  <sheetViews>
    <sheetView view="pageBreakPreview" zoomScale="115" zoomScaleNormal="100" zoomScaleSheetLayoutView="115" workbookViewId="0">
      <selection activeCell="B15" sqref="B15:H15"/>
    </sheetView>
  </sheetViews>
  <sheetFormatPr defaultRowHeight="14.25"/>
  <cols>
    <col min="1" max="1" width="4.140625" style="4" bestFit="1" customWidth="1"/>
    <col min="2" max="2" width="34.28515625" style="4" customWidth="1" collapsed="1"/>
    <col min="3" max="3" width="21.7109375" style="4" customWidth="1" collapsed="1"/>
    <col min="4" max="4" width="19.5703125" style="4" bestFit="1" customWidth="1" collapsed="1"/>
    <col min="5" max="5" width="27.42578125" style="4" customWidth="1"/>
    <col min="6" max="7" width="15.5703125" style="4" customWidth="1"/>
    <col min="8" max="8" width="23" style="4" customWidth="1"/>
    <col min="9" max="9" width="21.28515625" style="5" customWidth="1"/>
    <col min="10" max="16384" width="9.140625" style="4"/>
  </cols>
  <sheetData>
    <row r="1" spans="1:11" ht="15">
      <c r="A1" s="90" t="s">
        <v>161</v>
      </c>
      <c r="B1" s="90"/>
      <c r="I1" s="30" t="s">
        <v>66</v>
      </c>
    </row>
    <row r="2" spans="1:11" ht="15">
      <c r="A2" s="88" t="s">
        <v>136</v>
      </c>
      <c r="B2" s="83"/>
      <c r="C2" s="89"/>
      <c r="D2" s="6"/>
      <c r="E2" s="6"/>
      <c r="F2" s="6"/>
      <c r="G2" s="6"/>
      <c r="H2" s="6"/>
      <c r="I2" s="14"/>
    </row>
    <row r="3" spans="1:11" ht="15">
      <c r="A3" s="23"/>
      <c r="B3" s="23"/>
      <c r="C3" s="6"/>
      <c r="D3" s="6"/>
      <c r="E3" s="6"/>
      <c r="F3" s="84" t="s">
        <v>123</v>
      </c>
      <c r="G3" s="85"/>
      <c r="H3" s="86">
        <f>Tabela125262728293033353637[[#Totals],[Wartość brutto
'[ zł ']]]</f>
        <v>0</v>
      </c>
      <c r="I3" s="87"/>
    </row>
    <row r="4" spans="1:11" ht="15">
      <c r="A4" s="23"/>
      <c r="B4" s="23"/>
      <c r="C4" s="6"/>
      <c r="D4" s="6"/>
      <c r="E4" s="6"/>
      <c r="F4" s="6"/>
      <c r="G4" s="6"/>
      <c r="H4" s="6"/>
      <c r="I4" s="6"/>
    </row>
    <row r="5" spans="1:11" ht="15">
      <c r="A5" s="82" t="s">
        <v>6</v>
      </c>
      <c r="B5" s="82"/>
      <c r="C5" s="82"/>
      <c r="D5" s="82"/>
      <c r="E5" s="82"/>
      <c r="F5" s="82"/>
      <c r="G5" s="82"/>
      <c r="H5" s="82"/>
      <c r="I5" s="82"/>
    </row>
    <row r="6" spans="1:11" ht="48.75" customHeight="1">
      <c r="A6" s="7" t="s">
        <v>1</v>
      </c>
      <c r="B6" s="8" t="s">
        <v>2</v>
      </c>
      <c r="C6" s="8" t="s">
        <v>3</v>
      </c>
      <c r="D6" s="8" t="s">
        <v>4</v>
      </c>
      <c r="E6" s="9" t="s">
        <v>0</v>
      </c>
      <c r="F6" s="10" t="s">
        <v>120</v>
      </c>
      <c r="G6" s="10" t="s">
        <v>121</v>
      </c>
      <c r="H6" s="10" t="s">
        <v>122</v>
      </c>
      <c r="I6" s="31" t="s">
        <v>108</v>
      </c>
    </row>
    <row r="7" spans="1:11" s="29" customFormat="1" ht="13.5" customHeight="1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6">
        <v>6</v>
      </c>
      <c r="G7" s="27">
        <v>7</v>
      </c>
      <c r="H7" s="28">
        <v>8</v>
      </c>
      <c r="I7" s="28">
        <v>9</v>
      </c>
    </row>
    <row r="8" spans="1:11" ht="30" customHeight="1">
      <c r="A8" s="18">
        <v>1</v>
      </c>
      <c r="B8" s="18" t="s">
        <v>67</v>
      </c>
      <c r="C8" s="18" t="s">
        <v>68</v>
      </c>
      <c r="D8" s="18" t="s">
        <v>69</v>
      </c>
      <c r="E8" s="46">
        <v>46094</v>
      </c>
      <c r="F8" s="32"/>
      <c r="G8" s="32"/>
      <c r="H8" s="33"/>
      <c r="I8" s="34"/>
    </row>
    <row r="9" spans="1:11" ht="20.25" customHeight="1">
      <c r="A9" s="44"/>
      <c r="B9" s="44"/>
      <c r="C9" s="44"/>
      <c r="D9" s="11"/>
      <c r="E9" s="12" t="s">
        <v>5</v>
      </c>
      <c r="F9" s="12"/>
      <c r="G9" s="12"/>
      <c r="H9" s="12"/>
      <c r="I9" s="13"/>
    </row>
    <row r="10" spans="1:11" ht="31.5" customHeight="1">
      <c r="A10" s="73" t="s">
        <v>119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s="37" customFormat="1" ht="37.5" customHeight="1">
      <c r="A11" s="79" t="s">
        <v>118</v>
      </c>
      <c r="B11" s="80"/>
      <c r="C11" s="80"/>
      <c r="D11" s="80"/>
      <c r="E11" s="80"/>
      <c r="F11" s="80"/>
      <c r="G11" s="80"/>
      <c r="H11" s="81"/>
      <c r="I11" s="35" t="s">
        <v>109</v>
      </c>
      <c r="J11" s="36"/>
      <c r="K11" s="36"/>
    </row>
    <row r="12" spans="1:11" s="37" customFormat="1" ht="30.75" customHeight="1">
      <c r="A12" s="38">
        <v>1</v>
      </c>
      <c r="B12" s="74" t="s">
        <v>110</v>
      </c>
      <c r="C12" s="75"/>
      <c r="D12" s="75"/>
      <c r="E12" s="75"/>
      <c r="F12" s="75"/>
      <c r="G12" s="75"/>
      <c r="H12" s="76"/>
      <c r="I12" s="38" t="s">
        <v>111</v>
      </c>
      <c r="J12" s="39"/>
      <c r="K12" s="39"/>
    </row>
    <row r="13" spans="1:11" s="37" customFormat="1" ht="37.5" customHeight="1">
      <c r="A13" s="38">
        <f>A12+1</f>
        <v>2</v>
      </c>
      <c r="B13" s="74" t="s">
        <v>112</v>
      </c>
      <c r="C13" s="75"/>
      <c r="D13" s="75"/>
      <c r="E13" s="75"/>
      <c r="F13" s="75"/>
      <c r="G13" s="75"/>
      <c r="H13" s="76"/>
      <c r="I13" s="38" t="s">
        <v>111</v>
      </c>
      <c r="J13" s="39"/>
      <c r="K13" s="39"/>
    </row>
    <row r="14" spans="1:11" s="37" customFormat="1" ht="73.5" customHeight="1">
      <c r="A14" s="38">
        <f t="shared" ref="A14:A18" si="0">A13+1</f>
        <v>3</v>
      </c>
      <c r="B14" s="74" t="s">
        <v>113</v>
      </c>
      <c r="C14" s="75"/>
      <c r="D14" s="75"/>
      <c r="E14" s="75"/>
      <c r="F14" s="75"/>
      <c r="G14" s="75"/>
      <c r="H14" s="76"/>
      <c r="I14" s="38" t="s">
        <v>111</v>
      </c>
      <c r="J14" s="39"/>
      <c r="K14" s="39"/>
    </row>
    <row r="15" spans="1:11" s="37" customFormat="1" ht="19.5" customHeight="1">
      <c r="A15" s="38">
        <f t="shared" si="0"/>
        <v>4</v>
      </c>
      <c r="B15" s="74" t="s">
        <v>165</v>
      </c>
      <c r="C15" s="75"/>
      <c r="D15" s="75"/>
      <c r="E15" s="75"/>
      <c r="F15" s="75"/>
      <c r="G15" s="75"/>
      <c r="H15" s="76"/>
      <c r="I15" s="38" t="s">
        <v>111</v>
      </c>
      <c r="J15" s="39"/>
      <c r="K15" s="39"/>
    </row>
    <row r="16" spans="1:11" s="37" customFormat="1" ht="15" customHeight="1">
      <c r="A16" s="38">
        <v>5</v>
      </c>
      <c r="B16" s="74" t="s">
        <v>148</v>
      </c>
      <c r="C16" s="75"/>
      <c r="D16" s="75"/>
      <c r="E16" s="75"/>
      <c r="F16" s="75"/>
      <c r="G16" s="75"/>
      <c r="H16" s="76"/>
      <c r="I16" s="38" t="s">
        <v>111</v>
      </c>
      <c r="J16" s="39"/>
      <c r="K16" s="39"/>
    </row>
    <row r="17" spans="1:11" s="37" customFormat="1" ht="60" customHeight="1">
      <c r="A17" s="38">
        <f t="shared" si="0"/>
        <v>6</v>
      </c>
      <c r="B17" s="74" t="s">
        <v>114</v>
      </c>
      <c r="C17" s="75"/>
      <c r="D17" s="75"/>
      <c r="E17" s="75"/>
      <c r="F17" s="75"/>
      <c r="G17" s="75"/>
      <c r="H17" s="76"/>
      <c r="I17" s="38" t="s">
        <v>111</v>
      </c>
      <c r="J17" s="39"/>
      <c r="K17" s="39"/>
    </row>
    <row r="18" spans="1:11" s="37" customFormat="1" ht="32.25" customHeight="1">
      <c r="A18" s="38">
        <f t="shared" si="0"/>
        <v>7</v>
      </c>
      <c r="B18" s="74" t="s">
        <v>115</v>
      </c>
      <c r="C18" s="75"/>
      <c r="D18" s="75"/>
      <c r="E18" s="75"/>
      <c r="F18" s="75"/>
      <c r="G18" s="75"/>
      <c r="H18" s="75"/>
      <c r="I18" s="38" t="s">
        <v>111</v>
      </c>
      <c r="J18" s="39"/>
      <c r="K18" s="39"/>
    </row>
    <row r="19" spans="1:11" s="37" customFormat="1" ht="43.5" customHeight="1">
      <c r="A19" s="38">
        <v>8</v>
      </c>
      <c r="B19" s="74" t="s">
        <v>116</v>
      </c>
      <c r="C19" s="75"/>
      <c r="D19" s="75"/>
      <c r="E19" s="75"/>
      <c r="F19" s="75"/>
      <c r="G19" s="75"/>
      <c r="H19" s="75"/>
      <c r="I19" s="38" t="s">
        <v>111</v>
      </c>
      <c r="J19" s="39"/>
      <c r="K19" s="39"/>
    </row>
    <row r="20" spans="1:11" s="37" customFormat="1" ht="12.75">
      <c r="A20" s="40"/>
      <c r="B20" s="41"/>
      <c r="C20" s="40"/>
      <c r="D20" s="40"/>
      <c r="E20" s="40"/>
      <c r="F20" s="40"/>
      <c r="G20" s="40"/>
      <c r="H20" s="40"/>
      <c r="I20" s="40"/>
      <c r="J20" s="40"/>
      <c r="K20" s="42"/>
    </row>
    <row r="21" spans="1:11" s="37" customFormat="1" ht="12.75">
      <c r="A21" s="40"/>
      <c r="B21" s="77" t="s">
        <v>117</v>
      </c>
      <c r="C21" s="78"/>
      <c r="D21" s="78"/>
      <c r="E21" s="78"/>
      <c r="F21" s="78"/>
      <c r="G21" s="78"/>
      <c r="H21" s="78"/>
      <c r="I21" s="78"/>
      <c r="J21" s="40"/>
      <c r="K21" s="42"/>
    </row>
    <row r="23" spans="1:11" s="1" customFormat="1" ht="46.5" customHeight="1">
      <c r="B23" s="71" t="s">
        <v>124</v>
      </c>
      <c r="C23" s="72"/>
      <c r="D23" s="72"/>
      <c r="E23" s="71" t="s">
        <v>12</v>
      </c>
      <c r="F23" s="71"/>
      <c r="G23" s="71"/>
    </row>
    <row r="24" spans="1:11" s="1" customFormat="1" ht="35.25" customHeight="1">
      <c r="B24" s="43" t="s">
        <v>11</v>
      </c>
      <c r="C24" s="3"/>
      <c r="D24" s="2"/>
      <c r="E24" s="70" t="s">
        <v>13</v>
      </c>
      <c r="F24" s="70"/>
      <c r="G24" s="70"/>
    </row>
    <row r="25" spans="1:11" ht="17.25" customHeight="1">
      <c r="B25" s="6"/>
    </row>
  </sheetData>
  <mergeCells count="19">
    <mergeCell ref="B16:H16"/>
    <mergeCell ref="A1:B1"/>
    <mergeCell ref="A2:C2"/>
    <mergeCell ref="F3:G3"/>
    <mergeCell ref="H3:I3"/>
    <mergeCell ref="A5:I5"/>
    <mergeCell ref="A10:K10"/>
    <mergeCell ref="A11:H11"/>
    <mergeCell ref="B12:H12"/>
    <mergeCell ref="B13:H13"/>
    <mergeCell ref="B14:H14"/>
    <mergeCell ref="B15:H15"/>
    <mergeCell ref="E24:G24"/>
    <mergeCell ref="B17:H17"/>
    <mergeCell ref="B18:H18"/>
    <mergeCell ref="B19:H19"/>
    <mergeCell ref="B21:I21"/>
    <mergeCell ref="B23:D23"/>
    <mergeCell ref="E23:G23"/>
  </mergeCells>
  <conditionalFormatting sqref="H3">
    <cfRule type="cellIs" dxfId="6" priority="1" operator="equal">
      <formula>0</formula>
    </cfRule>
  </conditionalFormatting>
  <pageMargins left="0.7" right="0.7" top="0.75" bottom="0.75" header="0.3" footer="0.3"/>
  <pageSetup paperSize="9" scale="71" fitToHeight="0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31"/>
  <sheetViews>
    <sheetView view="pageBreakPreview" topLeftCell="A7" zoomScale="115" zoomScaleNormal="100" zoomScaleSheetLayoutView="115" workbookViewId="0">
      <selection activeCell="B21" sqref="B21:H21"/>
    </sheetView>
  </sheetViews>
  <sheetFormatPr defaultRowHeight="14.25"/>
  <cols>
    <col min="1" max="1" width="4.140625" style="4" bestFit="1" customWidth="1"/>
    <col min="2" max="2" width="45.85546875" style="4" customWidth="1" collapsed="1"/>
    <col min="3" max="3" width="21.7109375" style="4" customWidth="1" collapsed="1"/>
    <col min="4" max="4" width="19.5703125" style="4" bestFit="1" customWidth="1" collapsed="1"/>
    <col min="5" max="5" width="27.42578125" style="4" customWidth="1"/>
    <col min="6" max="7" width="15.5703125" style="4" customWidth="1"/>
    <col min="8" max="8" width="23" style="4" customWidth="1"/>
    <col min="9" max="9" width="21.28515625" style="5" customWidth="1"/>
    <col min="10" max="16384" width="9.140625" style="4"/>
  </cols>
  <sheetData>
    <row r="1" spans="1:11" ht="15">
      <c r="A1" s="90" t="s">
        <v>161</v>
      </c>
      <c r="B1" s="90"/>
      <c r="I1" s="30" t="s">
        <v>70</v>
      </c>
    </row>
    <row r="2" spans="1:11" ht="15">
      <c r="A2" s="88" t="s">
        <v>137</v>
      </c>
      <c r="B2" s="83"/>
      <c r="C2" s="89"/>
      <c r="D2" s="89"/>
      <c r="E2" s="89"/>
      <c r="F2" s="6"/>
      <c r="G2" s="6"/>
      <c r="H2" s="6"/>
      <c r="I2" s="14"/>
    </row>
    <row r="3" spans="1:11" ht="15">
      <c r="A3" s="23"/>
      <c r="B3" s="23"/>
      <c r="C3" s="6"/>
      <c r="D3" s="6"/>
      <c r="E3" s="6"/>
      <c r="F3" s="84" t="s">
        <v>123</v>
      </c>
      <c r="G3" s="85"/>
      <c r="H3" s="86">
        <f>Tabela12526272829303335363738[[#Totals],[Wartość brutto
'[ zł ']]]</f>
        <v>0</v>
      </c>
      <c r="I3" s="87"/>
    </row>
    <row r="4" spans="1:11" ht="15">
      <c r="A4" s="23"/>
      <c r="B4" s="23"/>
      <c r="C4" s="6"/>
      <c r="D4" s="6"/>
      <c r="E4" s="6"/>
      <c r="F4" s="6"/>
      <c r="G4" s="6"/>
      <c r="H4" s="6"/>
      <c r="I4" s="6"/>
    </row>
    <row r="5" spans="1:11" ht="15">
      <c r="A5" s="82" t="s">
        <v>6</v>
      </c>
      <c r="B5" s="82"/>
      <c r="C5" s="82"/>
      <c r="D5" s="82"/>
      <c r="E5" s="82"/>
      <c r="F5" s="82"/>
      <c r="G5" s="82"/>
      <c r="H5" s="82"/>
      <c r="I5" s="82"/>
    </row>
    <row r="6" spans="1:11" ht="48.75" customHeight="1">
      <c r="A6" s="7" t="s">
        <v>1</v>
      </c>
      <c r="B6" s="8" t="s">
        <v>2</v>
      </c>
      <c r="C6" s="8" t="s">
        <v>3</v>
      </c>
      <c r="D6" s="8" t="s">
        <v>4</v>
      </c>
      <c r="E6" s="9" t="s">
        <v>0</v>
      </c>
      <c r="F6" s="10" t="s">
        <v>120</v>
      </c>
      <c r="G6" s="10" t="s">
        <v>121</v>
      </c>
      <c r="H6" s="10" t="s">
        <v>122</v>
      </c>
      <c r="I6" s="31" t="s">
        <v>108</v>
      </c>
    </row>
    <row r="7" spans="1:11" s="29" customFormat="1" ht="13.5" customHeight="1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6">
        <v>6</v>
      </c>
      <c r="G7" s="27">
        <v>7</v>
      </c>
      <c r="H7" s="28">
        <v>8</v>
      </c>
      <c r="I7" s="28">
        <v>9</v>
      </c>
    </row>
    <row r="8" spans="1:11" s="29" customFormat="1" ht="13.5" customHeight="1">
      <c r="A8" s="18">
        <v>1</v>
      </c>
      <c r="B8" s="18" t="s">
        <v>71</v>
      </c>
      <c r="C8" s="18"/>
      <c r="D8" s="18" t="s">
        <v>72</v>
      </c>
      <c r="E8" s="46">
        <v>46091</v>
      </c>
      <c r="F8" s="52"/>
      <c r="G8" s="52"/>
      <c r="H8" s="52"/>
      <c r="I8" s="52"/>
    </row>
    <row r="9" spans="1:11" s="29" customFormat="1" ht="13.5" customHeight="1">
      <c r="A9" s="18">
        <v>2</v>
      </c>
      <c r="B9" s="18" t="s">
        <v>73</v>
      </c>
      <c r="C9" s="18"/>
      <c r="D9" s="18" t="s">
        <v>74</v>
      </c>
      <c r="E9" s="46">
        <v>46091</v>
      </c>
      <c r="F9" s="52"/>
      <c r="G9" s="52"/>
      <c r="H9" s="52"/>
      <c r="I9" s="52"/>
    </row>
    <row r="10" spans="1:11" s="29" customFormat="1" ht="13.5" customHeight="1">
      <c r="A10" s="18">
        <v>3</v>
      </c>
      <c r="B10" s="18" t="s">
        <v>75</v>
      </c>
      <c r="C10" s="18" t="s">
        <v>76</v>
      </c>
      <c r="D10" s="18" t="s">
        <v>77</v>
      </c>
      <c r="E10" s="46">
        <v>46091</v>
      </c>
      <c r="F10" s="52"/>
      <c r="G10" s="52"/>
      <c r="H10" s="52"/>
      <c r="I10" s="52"/>
    </row>
    <row r="11" spans="1:11" s="29" customFormat="1" ht="13.5" customHeight="1">
      <c r="A11" s="18">
        <v>4</v>
      </c>
      <c r="B11" s="18" t="s">
        <v>78</v>
      </c>
      <c r="C11" s="18"/>
      <c r="D11" s="18" t="s">
        <v>79</v>
      </c>
      <c r="E11" s="46">
        <v>46091</v>
      </c>
      <c r="F11" s="52"/>
      <c r="G11" s="52"/>
      <c r="H11" s="52"/>
      <c r="I11" s="52"/>
    </row>
    <row r="12" spans="1:11" s="29" customFormat="1" ht="13.5" customHeight="1">
      <c r="A12" s="18">
        <v>5</v>
      </c>
      <c r="B12" s="18" t="s">
        <v>78</v>
      </c>
      <c r="C12" s="18"/>
      <c r="D12" s="18" t="s">
        <v>80</v>
      </c>
      <c r="E12" s="46">
        <v>46091</v>
      </c>
      <c r="F12" s="52"/>
      <c r="G12" s="52"/>
      <c r="H12" s="52"/>
      <c r="I12" s="52"/>
    </row>
    <row r="13" spans="1:11" s="29" customFormat="1" ht="13.5" customHeight="1">
      <c r="A13" s="18">
        <v>6</v>
      </c>
      <c r="B13" s="18" t="s">
        <v>78</v>
      </c>
      <c r="C13" s="18"/>
      <c r="D13" s="18" t="s">
        <v>81</v>
      </c>
      <c r="E13" s="46">
        <v>46091</v>
      </c>
      <c r="F13" s="52"/>
      <c r="G13" s="52"/>
      <c r="H13" s="52"/>
      <c r="I13" s="52"/>
    </row>
    <row r="14" spans="1:11" ht="30" customHeight="1">
      <c r="A14" s="18">
        <v>7</v>
      </c>
      <c r="B14" s="18" t="s">
        <v>82</v>
      </c>
      <c r="C14" s="18" t="s">
        <v>76</v>
      </c>
      <c r="D14" s="18" t="s">
        <v>83</v>
      </c>
      <c r="E14" s="46">
        <v>46091</v>
      </c>
      <c r="F14" s="52"/>
      <c r="G14" s="52"/>
      <c r="H14" s="52"/>
      <c r="I14" s="52"/>
    </row>
    <row r="15" spans="1:11" ht="20.25" customHeight="1">
      <c r="A15" s="44"/>
      <c r="B15" s="44"/>
      <c r="C15" s="44"/>
      <c r="D15" s="11"/>
      <c r="E15" s="12" t="s">
        <v>5</v>
      </c>
      <c r="F15" s="19"/>
      <c r="G15" s="19"/>
      <c r="H15" s="19"/>
      <c r="I15" s="53"/>
    </row>
    <row r="16" spans="1:11" ht="31.5" customHeight="1">
      <c r="A16" s="73" t="s">
        <v>119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</row>
    <row r="17" spans="1:11" s="37" customFormat="1" ht="37.5" customHeight="1">
      <c r="A17" s="79" t="s">
        <v>118</v>
      </c>
      <c r="B17" s="80"/>
      <c r="C17" s="80"/>
      <c r="D17" s="80"/>
      <c r="E17" s="80"/>
      <c r="F17" s="80"/>
      <c r="G17" s="80"/>
      <c r="H17" s="81"/>
      <c r="I17" s="35" t="s">
        <v>109</v>
      </c>
      <c r="J17" s="36"/>
      <c r="K17" s="36"/>
    </row>
    <row r="18" spans="1:11" s="37" customFormat="1" ht="30.75" customHeight="1">
      <c r="A18" s="38">
        <v>1</v>
      </c>
      <c r="B18" s="74" t="s">
        <v>110</v>
      </c>
      <c r="C18" s="75"/>
      <c r="D18" s="75"/>
      <c r="E18" s="75"/>
      <c r="F18" s="75"/>
      <c r="G18" s="75"/>
      <c r="H18" s="76"/>
      <c r="I18" s="38" t="s">
        <v>111</v>
      </c>
      <c r="J18" s="39"/>
      <c r="K18" s="39"/>
    </row>
    <row r="19" spans="1:11" s="37" customFormat="1" ht="37.5" customHeight="1">
      <c r="A19" s="38">
        <f>A18+1</f>
        <v>2</v>
      </c>
      <c r="B19" s="74" t="s">
        <v>112</v>
      </c>
      <c r="C19" s="75"/>
      <c r="D19" s="75"/>
      <c r="E19" s="75"/>
      <c r="F19" s="75"/>
      <c r="G19" s="75"/>
      <c r="H19" s="76"/>
      <c r="I19" s="38" t="s">
        <v>111</v>
      </c>
      <c r="J19" s="39"/>
      <c r="K19" s="39"/>
    </row>
    <row r="20" spans="1:11" s="37" customFormat="1" ht="73.5" customHeight="1">
      <c r="A20" s="38">
        <f t="shared" ref="A20:A24" si="0">A19+1</f>
        <v>3</v>
      </c>
      <c r="B20" s="74" t="s">
        <v>113</v>
      </c>
      <c r="C20" s="75"/>
      <c r="D20" s="75"/>
      <c r="E20" s="75"/>
      <c r="F20" s="75"/>
      <c r="G20" s="75"/>
      <c r="H20" s="76"/>
      <c r="I20" s="38" t="s">
        <v>111</v>
      </c>
      <c r="J20" s="39"/>
      <c r="K20" s="39"/>
    </row>
    <row r="21" spans="1:11" s="37" customFormat="1" ht="19.5" customHeight="1">
      <c r="A21" s="38">
        <f t="shared" si="0"/>
        <v>4</v>
      </c>
      <c r="B21" s="74" t="s">
        <v>162</v>
      </c>
      <c r="C21" s="75"/>
      <c r="D21" s="75"/>
      <c r="E21" s="75"/>
      <c r="F21" s="75"/>
      <c r="G21" s="75"/>
      <c r="H21" s="76"/>
      <c r="I21" s="38" t="s">
        <v>111</v>
      </c>
      <c r="J21" s="39"/>
      <c r="K21" s="39"/>
    </row>
    <row r="22" spans="1:11" s="37" customFormat="1" ht="15" customHeight="1">
      <c r="A22" s="38">
        <v>5</v>
      </c>
      <c r="B22" s="74" t="s">
        <v>148</v>
      </c>
      <c r="C22" s="75"/>
      <c r="D22" s="75"/>
      <c r="E22" s="75"/>
      <c r="F22" s="75"/>
      <c r="G22" s="75"/>
      <c r="H22" s="76"/>
      <c r="I22" s="38" t="s">
        <v>111</v>
      </c>
      <c r="J22" s="39"/>
      <c r="K22" s="39"/>
    </row>
    <row r="23" spans="1:11" s="37" customFormat="1" ht="60" customHeight="1">
      <c r="A23" s="38">
        <f t="shared" si="0"/>
        <v>6</v>
      </c>
      <c r="B23" s="74" t="s">
        <v>114</v>
      </c>
      <c r="C23" s="75"/>
      <c r="D23" s="75"/>
      <c r="E23" s="75"/>
      <c r="F23" s="75"/>
      <c r="G23" s="75"/>
      <c r="H23" s="76"/>
      <c r="I23" s="38" t="s">
        <v>111</v>
      </c>
      <c r="J23" s="39"/>
      <c r="K23" s="39"/>
    </row>
    <row r="24" spans="1:11" s="37" customFormat="1" ht="32.25" customHeight="1">
      <c r="A24" s="38">
        <f t="shared" si="0"/>
        <v>7</v>
      </c>
      <c r="B24" s="74" t="s">
        <v>115</v>
      </c>
      <c r="C24" s="75"/>
      <c r="D24" s="75"/>
      <c r="E24" s="75"/>
      <c r="F24" s="75"/>
      <c r="G24" s="75"/>
      <c r="H24" s="75"/>
      <c r="I24" s="38" t="s">
        <v>111</v>
      </c>
      <c r="J24" s="39"/>
      <c r="K24" s="39"/>
    </row>
    <row r="25" spans="1:11" s="37" customFormat="1" ht="43.5" customHeight="1">
      <c r="A25" s="38">
        <v>8</v>
      </c>
      <c r="B25" s="74" t="s">
        <v>116</v>
      </c>
      <c r="C25" s="75"/>
      <c r="D25" s="75"/>
      <c r="E25" s="75"/>
      <c r="F25" s="75"/>
      <c r="G25" s="75"/>
      <c r="H25" s="75"/>
      <c r="I25" s="38" t="s">
        <v>111</v>
      </c>
      <c r="J25" s="39"/>
      <c r="K25" s="39"/>
    </row>
    <row r="26" spans="1:11" s="37" customFormat="1" ht="12.75">
      <c r="A26" s="40"/>
      <c r="B26" s="41"/>
      <c r="C26" s="40"/>
      <c r="D26" s="40"/>
      <c r="E26" s="40"/>
      <c r="F26" s="40"/>
      <c r="G26" s="40"/>
      <c r="H26" s="40"/>
      <c r="I26" s="40"/>
      <c r="J26" s="40"/>
      <c r="K26" s="42"/>
    </row>
    <row r="27" spans="1:11" s="37" customFormat="1" ht="12.75">
      <c r="A27" s="40"/>
      <c r="B27" s="77" t="s">
        <v>117</v>
      </c>
      <c r="C27" s="78"/>
      <c r="D27" s="78"/>
      <c r="E27" s="78"/>
      <c r="F27" s="78"/>
      <c r="G27" s="78"/>
      <c r="H27" s="78"/>
      <c r="I27" s="78"/>
      <c r="J27" s="40"/>
      <c r="K27" s="42"/>
    </row>
    <row r="29" spans="1:11" s="1" customFormat="1" ht="46.5" customHeight="1">
      <c r="B29" s="71" t="s">
        <v>124</v>
      </c>
      <c r="C29" s="72"/>
      <c r="D29" s="72"/>
      <c r="E29" s="71" t="s">
        <v>12</v>
      </c>
      <c r="F29" s="71"/>
      <c r="G29" s="71"/>
    </row>
    <row r="30" spans="1:11" s="1" customFormat="1" ht="35.25" customHeight="1">
      <c r="B30" s="43" t="s">
        <v>11</v>
      </c>
      <c r="C30" s="3"/>
      <c r="D30" s="2"/>
      <c r="E30" s="70" t="s">
        <v>13</v>
      </c>
      <c r="F30" s="70"/>
      <c r="G30" s="70"/>
    </row>
    <row r="31" spans="1:11" ht="17.25" customHeight="1">
      <c r="B31" s="6"/>
    </row>
  </sheetData>
  <mergeCells count="19">
    <mergeCell ref="A1:B1"/>
    <mergeCell ref="F3:G3"/>
    <mergeCell ref="H3:I3"/>
    <mergeCell ref="A5:I5"/>
    <mergeCell ref="A16:K16"/>
    <mergeCell ref="E30:G30"/>
    <mergeCell ref="A2:E2"/>
    <mergeCell ref="B23:H23"/>
    <mergeCell ref="B24:H24"/>
    <mergeCell ref="B25:H25"/>
    <mergeCell ref="B27:I27"/>
    <mergeCell ref="B29:D29"/>
    <mergeCell ref="E29:G29"/>
    <mergeCell ref="A17:H17"/>
    <mergeCell ref="B18:H18"/>
    <mergeCell ref="B19:H19"/>
    <mergeCell ref="B20:H20"/>
    <mergeCell ref="B21:H21"/>
    <mergeCell ref="B22:H22"/>
  </mergeCells>
  <conditionalFormatting sqref="H3">
    <cfRule type="cellIs" dxfId="5" priority="1" operator="equal">
      <formula>0</formula>
    </cfRule>
  </conditionalFormatting>
  <pageMargins left="0.7" right="0.7" top="0.75" bottom="0.75" header="0.3" footer="0.3"/>
  <pageSetup paperSize="9" scale="67" fitToHeight="0" orientation="landscape" r:id="rId1"/>
  <ignoredErrors>
    <ignoredError sqref="D10 D14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27"/>
  <sheetViews>
    <sheetView view="pageBreakPreview" zoomScale="115" zoomScaleNormal="100" zoomScaleSheetLayoutView="115" workbookViewId="0">
      <selection activeCell="B17" sqref="B17:H17"/>
    </sheetView>
  </sheetViews>
  <sheetFormatPr defaultRowHeight="14.25"/>
  <cols>
    <col min="1" max="1" width="4.140625" style="4" bestFit="1" customWidth="1"/>
    <col min="2" max="2" width="35.5703125" style="4" customWidth="1" collapsed="1"/>
    <col min="3" max="3" width="37.42578125" style="4" customWidth="1" collapsed="1"/>
    <col min="4" max="4" width="19.5703125" style="4" bestFit="1" customWidth="1" collapsed="1"/>
    <col min="5" max="5" width="27.42578125" style="4" customWidth="1"/>
    <col min="6" max="7" width="15.5703125" style="4" customWidth="1"/>
    <col min="8" max="8" width="23" style="4" customWidth="1"/>
    <col min="9" max="9" width="21.28515625" style="5" customWidth="1"/>
    <col min="10" max="16384" width="9.140625" style="4"/>
  </cols>
  <sheetData>
    <row r="1" spans="1:11" ht="15">
      <c r="A1" s="90" t="s">
        <v>161</v>
      </c>
      <c r="B1" s="90"/>
      <c r="I1" s="30" t="s">
        <v>84</v>
      </c>
    </row>
    <row r="2" spans="1:11" ht="15">
      <c r="A2" s="88" t="s">
        <v>138</v>
      </c>
      <c r="B2" s="83"/>
      <c r="C2" s="89"/>
      <c r="D2" s="89"/>
      <c r="E2" s="89"/>
      <c r="F2" s="6"/>
      <c r="G2" s="6"/>
      <c r="H2" s="6"/>
      <c r="I2" s="14"/>
    </row>
    <row r="3" spans="1:11" ht="15">
      <c r="A3" s="23"/>
      <c r="B3" s="23"/>
      <c r="C3" s="6"/>
      <c r="D3" s="6"/>
      <c r="E3" s="6"/>
      <c r="F3" s="84" t="s">
        <v>123</v>
      </c>
      <c r="G3" s="85"/>
      <c r="H3" s="86">
        <f>Tabela1252627282930333536373839[[#Totals],[Wartość brutto
'[ zł ']]]</f>
        <v>0</v>
      </c>
      <c r="I3" s="87"/>
    </row>
    <row r="4" spans="1:11" ht="15">
      <c r="A4" s="23"/>
      <c r="B4" s="23"/>
      <c r="C4" s="6"/>
      <c r="D4" s="6"/>
      <c r="E4" s="6"/>
      <c r="F4" s="6"/>
      <c r="G4" s="6"/>
      <c r="H4" s="6"/>
      <c r="I4" s="6"/>
    </row>
    <row r="5" spans="1:11" ht="15">
      <c r="A5" s="82" t="s">
        <v>6</v>
      </c>
      <c r="B5" s="82"/>
      <c r="C5" s="82"/>
      <c r="D5" s="82"/>
      <c r="E5" s="82"/>
      <c r="F5" s="82"/>
      <c r="G5" s="82"/>
      <c r="H5" s="82"/>
      <c r="I5" s="82"/>
    </row>
    <row r="6" spans="1:11" ht="48.75" customHeight="1">
      <c r="A6" s="7" t="s">
        <v>1</v>
      </c>
      <c r="B6" s="8" t="s">
        <v>2</v>
      </c>
      <c r="C6" s="8" t="s">
        <v>3</v>
      </c>
      <c r="D6" s="8" t="s">
        <v>4</v>
      </c>
      <c r="E6" s="9" t="s">
        <v>0</v>
      </c>
      <c r="F6" s="10" t="s">
        <v>120</v>
      </c>
      <c r="G6" s="10" t="s">
        <v>121</v>
      </c>
      <c r="H6" s="10" t="s">
        <v>122</v>
      </c>
      <c r="I6" s="31" t="s">
        <v>108</v>
      </c>
    </row>
    <row r="7" spans="1:11" s="29" customFormat="1" ht="13.5" customHeight="1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6">
        <v>6</v>
      </c>
      <c r="G7" s="27">
        <v>7</v>
      </c>
      <c r="H7" s="28">
        <v>8</v>
      </c>
      <c r="I7" s="28">
        <v>9</v>
      </c>
    </row>
    <row r="8" spans="1:11" s="29" customFormat="1" ht="13.5" customHeight="1">
      <c r="A8" s="18">
        <v>1</v>
      </c>
      <c r="B8" s="18" t="s">
        <v>85</v>
      </c>
      <c r="C8" s="18" t="s">
        <v>86</v>
      </c>
      <c r="D8" s="18" t="s">
        <v>87</v>
      </c>
      <c r="E8" s="46">
        <v>46095</v>
      </c>
      <c r="F8" s="17"/>
      <c r="G8" s="52"/>
      <c r="H8" s="52"/>
      <c r="I8" s="52"/>
    </row>
    <row r="9" spans="1:11" s="29" customFormat="1" ht="13.5" customHeight="1">
      <c r="A9" s="18">
        <v>2</v>
      </c>
      <c r="B9" s="18" t="s">
        <v>88</v>
      </c>
      <c r="C9" s="18" t="s">
        <v>89</v>
      </c>
      <c r="D9" s="18">
        <v>102221758</v>
      </c>
      <c r="E9" s="46">
        <v>46095</v>
      </c>
      <c r="F9" s="17"/>
      <c r="G9" s="52"/>
      <c r="H9" s="52"/>
      <c r="I9" s="52"/>
    </row>
    <row r="10" spans="1:11" s="29" customFormat="1" ht="13.5" customHeight="1">
      <c r="A10" s="18">
        <v>3</v>
      </c>
      <c r="B10" s="18" t="s">
        <v>90</v>
      </c>
      <c r="C10" s="18" t="s">
        <v>89</v>
      </c>
      <c r="D10" s="18">
        <v>102223084</v>
      </c>
      <c r="E10" s="46">
        <v>46095</v>
      </c>
      <c r="F10" s="17"/>
      <c r="G10" s="52"/>
      <c r="H10" s="52"/>
      <c r="I10" s="52"/>
    </row>
    <row r="11" spans="1:11" ht="20.25" customHeight="1">
      <c r="A11" s="44"/>
      <c r="B11" s="44"/>
      <c r="C11" s="44"/>
      <c r="D11" s="11"/>
      <c r="E11" s="12" t="s">
        <v>5</v>
      </c>
      <c r="F11" s="19"/>
      <c r="G11" s="19"/>
      <c r="H11" s="19"/>
      <c r="I11" s="53"/>
    </row>
    <row r="12" spans="1:11" ht="31.5" customHeight="1">
      <c r="A12" s="73" t="s">
        <v>119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11" s="37" customFormat="1" ht="37.5" customHeight="1">
      <c r="A13" s="79" t="s">
        <v>118</v>
      </c>
      <c r="B13" s="80"/>
      <c r="C13" s="80"/>
      <c r="D13" s="80"/>
      <c r="E13" s="80"/>
      <c r="F13" s="80"/>
      <c r="G13" s="80"/>
      <c r="H13" s="81"/>
      <c r="I13" s="35" t="s">
        <v>109</v>
      </c>
      <c r="J13" s="36"/>
      <c r="K13" s="36"/>
    </row>
    <row r="14" spans="1:11" s="37" customFormat="1" ht="30.75" customHeight="1">
      <c r="A14" s="38">
        <v>1</v>
      </c>
      <c r="B14" s="74" t="s">
        <v>110</v>
      </c>
      <c r="C14" s="75"/>
      <c r="D14" s="75"/>
      <c r="E14" s="75"/>
      <c r="F14" s="75"/>
      <c r="G14" s="75"/>
      <c r="H14" s="76"/>
      <c r="I14" s="38" t="s">
        <v>111</v>
      </c>
      <c r="J14" s="39"/>
      <c r="K14" s="39"/>
    </row>
    <row r="15" spans="1:11" s="37" customFormat="1" ht="37.5" customHeight="1">
      <c r="A15" s="38">
        <f>A14+1</f>
        <v>2</v>
      </c>
      <c r="B15" s="74" t="s">
        <v>112</v>
      </c>
      <c r="C15" s="75"/>
      <c r="D15" s="75"/>
      <c r="E15" s="75"/>
      <c r="F15" s="75"/>
      <c r="G15" s="75"/>
      <c r="H15" s="76"/>
      <c r="I15" s="38" t="s">
        <v>111</v>
      </c>
      <c r="J15" s="39"/>
      <c r="K15" s="39"/>
    </row>
    <row r="16" spans="1:11" s="37" customFormat="1" ht="73.5" customHeight="1">
      <c r="A16" s="38">
        <f t="shared" ref="A16:A20" si="0">A15+1</f>
        <v>3</v>
      </c>
      <c r="B16" s="74" t="s">
        <v>113</v>
      </c>
      <c r="C16" s="75"/>
      <c r="D16" s="75"/>
      <c r="E16" s="75"/>
      <c r="F16" s="75"/>
      <c r="G16" s="75"/>
      <c r="H16" s="76"/>
      <c r="I16" s="38" t="s">
        <v>111</v>
      </c>
      <c r="J16" s="39"/>
      <c r="K16" s="39"/>
    </row>
    <row r="17" spans="1:11" s="37" customFormat="1" ht="19.5" customHeight="1">
      <c r="A17" s="38">
        <f t="shared" si="0"/>
        <v>4</v>
      </c>
      <c r="B17" s="74" t="s">
        <v>162</v>
      </c>
      <c r="C17" s="75"/>
      <c r="D17" s="75"/>
      <c r="E17" s="75"/>
      <c r="F17" s="75"/>
      <c r="G17" s="75"/>
      <c r="H17" s="76"/>
      <c r="I17" s="38" t="s">
        <v>111</v>
      </c>
      <c r="J17" s="39"/>
      <c r="K17" s="39"/>
    </row>
    <row r="18" spans="1:11" s="37" customFormat="1" ht="15" customHeight="1">
      <c r="A18" s="38">
        <v>5</v>
      </c>
      <c r="B18" s="74" t="s">
        <v>148</v>
      </c>
      <c r="C18" s="75"/>
      <c r="D18" s="75"/>
      <c r="E18" s="75"/>
      <c r="F18" s="75"/>
      <c r="G18" s="75"/>
      <c r="H18" s="76"/>
      <c r="I18" s="38" t="s">
        <v>111</v>
      </c>
      <c r="J18" s="39"/>
      <c r="K18" s="39"/>
    </row>
    <row r="19" spans="1:11" s="37" customFormat="1" ht="60" customHeight="1">
      <c r="A19" s="38">
        <f t="shared" si="0"/>
        <v>6</v>
      </c>
      <c r="B19" s="74" t="s">
        <v>114</v>
      </c>
      <c r="C19" s="75"/>
      <c r="D19" s="75"/>
      <c r="E19" s="75"/>
      <c r="F19" s="75"/>
      <c r="G19" s="75"/>
      <c r="H19" s="76"/>
      <c r="I19" s="38" t="s">
        <v>111</v>
      </c>
      <c r="J19" s="39"/>
      <c r="K19" s="39"/>
    </row>
    <row r="20" spans="1:11" s="37" customFormat="1" ht="32.25" customHeight="1">
      <c r="A20" s="38">
        <f t="shared" si="0"/>
        <v>7</v>
      </c>
      <c r="B20" s="74" t="s">
        <v>115</v>
      </c>
      <c r="C20" s="75"/>
      <c r="D20" s="75"/>
      <c r="E20" s="75"/>
      <c r="F20" s="75"/>
      <c r="G20" s="75"/>
      <c r="H20" s="75"/>
      <c r="I20" s="38" t="s">
        <v>111</v>
      </c>
      <c r="J20" s="39"/>
      <c r="K20" s="39"/>
    </row>
    <row r="21" spans="1:11" s="37" customFormat="1" ht="43.5" customHeight="1">
      <c r="A21" s="38">
        <v>8</v>
      </c>
      <c r="B21" s="74" t="s">
        <v>116</v>
      </c>
      <c r="C21" s="75"/>
      <c r="D21" s="75"/>
      <c r="E21" s="75"/>
      <c r="F21" s="75"/>
      <c r="G21" s="75"/>
      <c r="H21" s="75"/>
      <c r="I21" s="38" t="s">
        <v>111</v>
      </c>
      <c r="J21" s="39"/>
      <c r="K21" s="39"/>
    </row>
    <row r="22" spans="1:11" s="37" customFormat="1" ht="12.75">
      <c r="A22" s="40"/>
      <c r="B22" s="41"/>
      <c r="C22" s="40"/>
      <c r="D22" s="40"/>
      <c r="E22" s="40"/>
      <c r="F22" s="40"/>
      <c r="G22" s="40"/>
      <c r="H22" s="40"/>
      <c r="I22" s="40"/>
      <c r="J22" s="40"/>
      <c r="K22" s="42"/>
    </row>
    <row r="23" spans="1:11" s="37" customFormat="1" ht="12.75">
      <c r="A23" s="40"/>
      <c r="B23" s="77" t="s">
        <v>117</v>
      </c>
      <c r="C23" s="78"/>
      <c r="D23" s="78"/>
      <c r="E23" s="78"/>
      <c r="F23" s="78"/>
      <c r="G23" s="78"/>
      <c r="H23" s="78"/>
      <c r="I23" s="78"/>
      <c r="J23" s="40"/>
      <c r="K23" s="42"/>
    </row>
    <row r="25" spans="1:11" s="1" customFormat="1" ht="46.5" customHeight="1">
      <c r="B25" s="71" t="s">
        <v>124</v>
      </c>
      <c r="C25" s="72"/>
      <c r="D25" s="72"/>
      <c r="E25" s="71" t="s">
        <v>12</v>
      </c>
      <c r="F25" s="71"/>
      <c r="G25" s="71"/>
    </row>
    <row r="26" spans="1:11" s="1" customFormat="1" ht="35.25" customHeight="1">
      <c r="B26" s="43" t="s">
        <v>11</v>
      </c>
      <c r="C26" s="3"/>
      <c r="D26" s="2"/>
      <c r="E26" s="70" t="s">
        <v>13</v>
      </c>
      <c r="F26" s="70"/>
      <c r="G26" s="70"/>
    </row>
    <row r="27" spans="1:11" ht="17.25" customHeight="1">
      <c r="B27" s="6"/>
    </row>
  </sheetData>
  <mergeCells count="19">
    <mergeCell ref="B18:H18"/>
    <mergeCell ref="A1:B1"/>
    <mergeCell ref="A2:E2"/>
    <mergeCell ref="F3:G3"/>
    <mergeCell ref="H3:I3"/>
    <mergeCell ref="A5:I5"/>
    <mergeCell ref="A12:K12"/>
    <mergeCell ref="A13:H13"/>
    <mergeCell ref="B14:H14"/>
    <mergeCell ref="B15:H15"/>
    <mergeCell ref="B16:H16"/>
    <mergeCell ref="B17:H17"/>
    <mergeCell ref="E26:G26"/>
    <mergeCell ref="B19:H19"/>
    <mergeCell ref="B20:H20"/>
    <mergeCell ref="B21:H21"/>
    <mergeCell ref="B23:I23"/>
    <mergeCell ref="B25:D25"/>
    <mergeCell ref="E25:G25"/>
  </mergeCells>
  <conditionalFormatting sqref="H3">
    <cfRule type="cellIs" dxfId="4" priority="1" operator="equal">
      <formula>0</formula>
    </cfRule>
  </conditionalFormatting>
  <pageMargins left="0.7" right="0.7" top="0.75" bottom="0.75" header="0.3" footer="0.3"/>
  <pageSetup paperSize="9" scale="65" fitToHeight="0"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25"/>
  <sheetViews>
    <sheetView view="pageBreakPreview" zoomScale="115" zoomScaleNormal="100" zoomScaleSheetLayoutView="115" workbookViewId="0">
      <selection activeCell="B15" sqref="B15:H15"/>
    </sheetView>
  </sheetViews>
  <sheetFormatPr defaultRowHeight="14.25"/>
  <cols>
    <col min="1" max="1" width="4.140625" style="4" bestFit="1" customWidth="1"/>
    <col min="2" max="2" width="35.5703125" style="4" customWidth="1" collapsed="1"/>
    <col min="3" max="3" width="17.7109375" style="4" customWidth="1" collapsed="1"/>
    <col min="4" max="4" width="29.42578125" style="4" customWidth="1" collapsed="1"/>
    <col min="5" max="5" width="27.42578125" style="4" customWidth="1"/>
    <col min="6" max="7" width="15.5703125" style="4" customWidth="1"/>
    <col min="8" max="8" width="23" style="4" customWidth="1"/>
    <col min="9" max="9" width="21.28515625" style="5" customWidth="1"/>
    <col min="10" max="16384" width="9.140625" style="4"/>
  </cols>
  <sheetData>
    <row r="1" spans="1:11" ht="15">
      <c r="A1" s="90" t="s">
        <v>161</v>
      </c>
      <c r="B1" s="90"/>
      <c r="I1" s="30" t="s">
        <v>91</v>
      </c>
    </row>
    <row r="2" spans="1:11" ht="15">
      <c r="A2" s="88" t="s">
        <v>140</v>
      </c>
      <c r="B2" s="83"/>
      <c r="C2" s="89"/>
      <c r="D2" s="89"/>
      <c r="E2" s="89"/>
      <c r="F2" s="6"/>
      <c r="G2" s="6"/>
      <c r="H2" s="6"/>
      <c r="I2" s="14"/>
    </row>
    <row r="3" spans="1:11" ht="15">
      <c r="A3" s="23"/>
      <c r="B3" s="23"/>
      <c r="C3" s="6"/>
      <c r="D3" s="6"/>
      <c r="E3" s="6"/>
      <c r="F3" s="84" t="s">
        <v>123</v>
      </c>
      <c r="G3" s="85"/>
      <c r="H3" s="86">
        <f>Tabela125262728293033353637383940[[#Totals],[Wartość brutto
'[ zł ']]]</f>
        <v>0</v>
      </c>
      <c r="I3" s="87"/>
    </row>
    <row r="4" spans="1:11" ht="15">
      <c r="A4" s="23"/>
      <c r="B4" s="23"/>
      <c r="C4" s="6"/>
      <c r="D4" s="6"/>
      <c r="E4" s="6"/>
      <c r="F4" s="6"/>
      <c r="G4" s="6"/>
      <c r="H4" s="6"/>
      <c r="I4" s="6"/>
    </row>
    <row r="5" spans="1:11" ht="15">
      <c r="A5" s="82" t="s">
        <v>6</v>
      </c>
      <c r="B5" s="82"/>
      <c r="C5" s="82"/>
      <c r="D5" s="82"/>
      <c r="E5" s="82"/>
      <c r="F5" s="82"/>
      <c r="G5" s="82"/>
      <c r="H5" s="82"/>
      <c r="I5" s="82"/>
    </row>
    <row r="6" spans="1:11" ht="48.75" customHeight="1">
      <c r="A6" s="7" t="s">
        <v>1</v>
      </c>
      <c r="B6" s="8" t="s">
        <v>2</v>
      </c>
      <c r="C6" s="8" t="s">
        <v>3</v>
      </c>
      <c r="D6" s="8" t="s">
        <v>4</v>
      </c>
      <c r="E6" s="9" t="s">
        <v>0</v>
      </c>
      <c r="F6" s="10" t="s">
        <v>120</v>
      </c>
      <c r="G6" s="10" t="s">
        <v>121</v>
      </c>
      <c r="H6" s="10" t="s">
        <v>122</v>
      </c>
      <c r="I6" s="31" t="s">
        <v>108</v>
      </c>
    </row>
    <row r="7" spans="1:11" s="29" customFormat="1" ht="13.5" customHeight="1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6">
        <v>6</v>
      </c>
      <c r="G7" s="27">
        <v>7</v>
      </c>
      <c r="H7" s="28">
        <v>8</v>
      </c>
      <c r="I7" s="28">
        <v>9</v>
      </c>
    </row>
    <row r="8" spans="1:11" s="29" customFormat="1" ht="36.75" customHeight="1">
      <c r="A8" s="18">
        <v>1</v>
      </c>
      <c r="B8" s="50" t="s">
        <v>139</v>
      </c>
      <c r="C8" s="18" t="s">
        <v>92</v>
      </c>
      <c r="D8" s="18" t="s">
        <v>93</v>
      </c>
      <c r="E8" s="46">
        <v>46094</v>
      </c>
      <c r="F8" s="17"/>
      <c r="G8" s="52"/>
      <c r="H8" s="52"/>
      <c r="I8" s="52"/>
    </row>
    <row r="9" spans="1:11" ht="20.25" customHeight="1">
      <c r="A9" s="44"/>
      <c r="B9" s="44"/>
      <c r="C9" s="44"/>
      <c r="D9" s="11"/>
      <c r="E9" s="12" t="s">
        <v>5</v>
      </c>
      <c r="F9" s="19"/>
      <c r="G9" s="19"/>
      <c r="H9" s="19"/>
      <c r="I9" s="53"/>
    </row>
    <row r="10" spans="1:11" ht="31.5" customHeight="1">
      <c r="A10" s="73" t="s">
        <v>119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s="37" customFormat="1" ht="37.5" customHeight="1">
      <c r="A11" s="79" t="s">
        <v>118</v>
      </c>
      <c r="B11" s="80"/>
      <c r="C11" s="80"/>
      <c r="D11" s="80"/>
      <c r="E11" s="80"/>
      <c r="F11" s="80"/>
      <c r="G11" s="80"/>
      <c r="H11" s="81"/>
      <c r="I11" s="35" t="s">
        <v>109</v>
      </c>
      <c r="J11" s="36"/>
      <c r="K11" s="36"/>
    </row>
    <row r="12" spans="1:11" s="37" customFormat="1" ht="30.75" customHeight="1">
      <c r="A12" s="38">
        <v>1</v>
      </c>
      <c r="B12" s="74" t="s">
        <v>110</v>
      </c>
      <c r="C12" s="75"/>
      <c r="D12" s="75"/>
      <c r="E12" s="75"/>
      <c r="F12" s="75"/>
      <c r="G12" s="75"/>
      <c r="H12" s="76"/>
      <c r="I12" s="38" t="s">
        <v>111</v>
      </c>
      <c r="J12" s="39"/>
      <c r="K12" s="39"/>
    </row>
    <row r="13" spans="1:11" s="37" customFormat="1" ht="37.5" customHeight="1">
      <c r="A13" s="38">
        <f>A12+1</f>
        <v>2</v>
      </c>
      <c r="B13" s="74" t="s">
        <v>112</v>
      </c>
      <c r="C13" s="75"/>
      <c r="D13" s="75"/>
      <c r="E13" s="75"/>
      <c r="F13" s="75"/>
      <c r="G13" s="75"/>
      <c r="H13" s="76"/>
      <c r="I13" s="38" t="s">
        <v>111</v>
      </c>
      <c r="J13" s="39"/>
      <c r="K13" s="39"/>
    </row>
    <row r="14" spans="1:11" s="37" customFormat="1" ht="73.5" customHeight="1">
      <c r="A14" s="38">
        <f t="shared" ref="A14:A18" si="0">A13+1</f>
        <v>3</v>
      </c>
      <c r="B14" s="74" t="s">
        <v>113</v>
      </c>
      <c r="C14" s="75"/>
      <c r="D14" s="75"/>
      <c r="E14" s="75"/>
      <c r="F14" s="75"/>
      <c r="G14" s="75"/>
      <c r="H14" s="76"/>
      <c r="I14" s="38" t="s">
        <v>111</v>
      </c>
      <c r="J14" s="39"/>
      <c r="K14" s="39"/>
    </row>
    <row r="15" spans="1:11" s="37" customFormat="1" ht="19.5" customHeight="1">
      <c r="A15" s="38">
        <f t="shared" si="0"/>
        <v>4</v>
      </c>
      <c r="B15" s="74" t="s">
        <v>162</v>
      </c>
      <c r="C15" s="75"/>
      <c r="D15" s="75"/>
      <c r="E15" s="75"/>
      <c r="F15" s="75"/>
      <c r="G15" s="75"/>
      <c r="H15" s="76"/>
      <c r="I15" s="38" t="s">
        <v>111</v>
      </c>
      <c r="J15" s="39"/>
      <c r="K15" s="39"/>
    </row>
    <row r="16" spans="1:11" s="37" customFormat="1" ht="15" customHeight="1">
      <c r="A16" s="38">
        <v>5</v>
      </c>
      <c r="B16" s="74" t="s">
        <v>148</v>
      </c>
      <c r="C16" s="75"/>
      <c r="D16" s="75"/>
      <c r="E16" s="75"/>
      <c r="F16" s="75"/>
      <c r="G16" s="75"/>
      <c r="H16" s="76"/>
      <c r="I16" s="38" t="s">
        <v>111</v>
      </c>
      <c r="J16" s="39"/>
      <c r="K16" s="39"/>
    </row>
    <row r="17" spans="1:11" s="37" customFormat="1" ht="60" customHeight="1">
      <c r="A17" s="38">
        <f t="shared" si="0"/>
        <v>6</v>
      </c>
      <c r="B17" s="74" t="s">
        <v>114</v>
      </c>
      <c r="C17" s="75"/>
      <c r="D17" s="75"/>
      <c r="E17" s="75"/>
      <c r="F17" s="75"/>
      <c r="G17" s="75"/>
      <c r="H17" s="76"/>
      <c r="I17" s="38" t="s">
        <v>111</v>
      </c>
      <c r="J17" s="39"/>
      <c r="K17" s="39"/>
    </row>
    <row r="18" spans="1:11" s="37" customFormat="1" ht="32.25" customHeight="1">
      <c r="A18" s="38">
        <f t="shared" si="0"/>
        <v>7</v>
      </c>
      <c r="B18" s="74" t="s">
        <v>115</v>
      </c>
      <c r="C18" s="75"/>
      <c r="D18" s="75"/>
      <c r="E18" s="75"/>
      <c r="F18" s="75"/>
      <c r="G18" s="75"/>
      <c r="H18" s="75"/>
      <c r="I18" s="38" t="s">
        <v>111</v>
      </c>
      <c r="J18" s="39"/>
      <c r="K18" s="39"/>
    </row>
    <row r="19" spans="1:11" s="37" customFormat="1" ht="43.5" customHeight="1">
      <c r="A19" s="38">
        <v>8</v>
      </c>
      <c r="B19" s="74" t="s">
        <v>116</v>
      </c>
      <c r="C19" s="75"/>
      <c r="D19" s="75"/>
      <c r="E19" s="75"/>
      <c r="F19" s="75"/>
      <c r="G19" s="75"/>
      <c r="H19" s="75"/>
      <c r="I19" s="38" t="s">
        <v>111</v>
      </c>
      <c r="J19" s="39"/>
      <c r="K19" s="39"/>
    </row>
    <row r="20" spans="1:11" s="37" customFormat="1" ht="12.75">
      <c r="A20" s="40"/>
      <c r="B20" s="41"/>
      <c r="C20" s="40"/>
      <c r="D20" s="40"/>
      <c r="E20" s="40"/>
      <c r="F20" s="40"/>
      <c r="G20" s="40"/>
      <c r="H20" s="40"/>
      <c r="I20" s="40"/>
      <c r="J20" s="40"/>
      <c r="K20" s="42"/>
    </row>
    <row r="21" spans="1:11" s="37" customFormat="1" ht="12.75">
      <c r="A21" s="40"/>
      <c r="B21" s="77" t="s">
        <v>117</v>
      </c>
      <c r="C21" s="78"/>
      <c r="D21" s="78"/>
      <c r="E21" s="78"/>
      <c r="F21" s="78"/>
      <c r="G21" s="78"/>
      <c r="H21" s="78"/>
      <c r="I21" s="78"/>
      <c r="J21" s="40"/>
      <c r="K21" s="42"/>
    </row>
    <row r="23" spans="1:11" s="1" customFormat="1" ht="46.5" customHeight="1">
      <c r="B23" s="71" t="s">
        <v>124</v>
      </c>
      <c r="C23" s="72"/>
      <c r="D23" s="72"/>
      <c r="E23" s="71" t="s">
        <v>12</v>
      </c>
      <c r="F23" s="71"/>
      <c r="G23" s="71"/>
    </row>
    <row r="24" spans="1:11" s="1" customFormat="1" ht="35.25" customHeight="1">
      <c r="B24" s="43" t="s">
        <v>11</v>
      </c>
      <c r="C24" s="3"/>
      <c r="D24" s="2"/>
      <c r="E24" s="70" t="s">
        <v>13</v>
      </c>
      <c r="F24" s="70"/>
      <c r="G24" s="70"/>
    </row>
    <row r="25" spans="1:11" ht="17.25" customHeight="1">
      <c r="B25" s="6"/>
    </row>
  </sheetData>
  <mergeCells count="19">
    <mergeCell ref="B16:H16"/>
    <mergeCell ref="A1:B1"/>
    <mergeCell ref="A2:E2"/>
    <mergeCell ref="F3:G3"/>
    <mergeCell ref="H3:I3"/>
    <mergeCell ref="A5:I5"/>
    <mergeCell ref="A10:K10"/>
    <mergeCell ref="A11:H11"/>
    <mergeCell ref="B12:H12"/>
    <mergeCell ref="B13:H13"/>
    <mergeCell ref="B14:H14"/>
    <mergeCell ref="B15:H15"/>
    <mergeCell ref="E24:G24"/>
    <mergeCell ref="B17:H17"/>
    <mergeCell ref="B18:H18"/>
    <mergeCell ref="B19:H19"/>
    <mergeCell ref="B21:I21"/>
    <mergeCell ref="B23:D23"/>
    <mergeCell ref="E23:G23"/>
  </mergeCells>
  <conditionalFormatting sqref="H3">
    <cfRule type="cellIs" dxfId="3" priority="1" operator="equal">
      <formula>0</formula>
    </cfRule>
  </conditionalFormatting>
  <pageMargins left="0.7" right="0.7" top="0.75" bottom="0.75" header="0.3" footer="0.3"/>
  <pageSetup paperSize="9" scale="69" fitToHeight="0" orientation="landscape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25"/>
  <sheetViews>
    <sheetView view="pageBreakPreview" zoomScale="115" zoomScaleNormal="100" zoomScaleSheetLayoutView="115" workbookViewId="0">
      <selection activeCell="B15" sqref="B15:H15"/>
    </sheetView>
  </sheetViews>
  <sheetFormatPr defaultRowHeight="14.25"/>
  <cols>
    <col min="1" max="1" width="4.140625" style="4" bestFit="1" customWidth="1"/>
    <col min="2" max="2" width="35.5703125" style="4" customWidth="1" collapsed="1"/>
    <col min="3" max="3" width="17.7109375" style="4" customWidth="1" collapsed="1"/>
    <col min="4" max="4" width="29.42578125" style="4" customWidth="1" collapsed="1"/>
    <col min="5" max="5" width="27.42578125" style="4" customWidth="1"/>
    <col min="6" max="7" width="15.5703125" style="4" customWidth="1"/>
    <col min="8" max="8" width="23" style="4" customWidth="1"/>
    <col min="9" max="9" width="21.28515625" style="5" customWidth="1"/>
    <col min="10" max="16384" width="9.140625" style="4"/>
  </cols>
  <sheetData>
    <row r="1" spans="1:11" ht="15">
      <c r="A1" s="90" t="s">
        <v>161</v>
      </c>
      <c r="B1" s="90"/>
      <c r="I1" s="30" t="s">
        <v>94</v>
      </c>
    </row>
    <row r="2" spans="1:11" ht="15">
      <c r="A2" s="88" t="s">
        <v>141</v>
      </c>
      <c r="B2" s="83"/>
      <c r="C2" s="89"/>
      <c r="D2" s="89"/>
      <c r="E2" s="89"/>
      <c r="F2" s="6"/>
      <c r="G2" s="6"/>
      <c r="H2" s="6"/>
      <c r="I2" s="14"/>
    </row>
    <row r="3" spans="1:11" ht="15">
      <c r="A3" s="23"/>
      <c r="B3" s="23"/>
      <c r="C3" s="6"/>
      <c r="D3" s="6"/>
      <c r="E3" s="6"/>
      <c r="F3" s="84" t="s">
        <v>123</v>
      </c>
      <c r="G3" s="85"/>
      <c r="H3" s="86">
        <f>Tabela12526272829303335363738394041[[#Totals],[Wartość brutto
'[ zł ']]]</f>
        <v>0</v>
      </c>
      <c r="I3" s="87"/>
    </row>
    <row r="4" spans="1:11" ht="15">
      <c r="A4" s="23"/>
      <c r="B4" s="23"/>
      <c r="C4" s="6"/>
      <c r="D4" s="6"/>
      <c r="E4" s="6"/>
      <c r="F4" s="6"/>
      <c r="G4" s="6"/>
      <c r="H4" s="6"/>
      <c r="I4" s="6"/>
    </row>
    <row r="5" spans="1:11" ht="15">
      <c r="A5" s="82" t="s">
        <v>6</v>
      </c>
      <c r="B5" s="82"/>
      <c r="C5" s="82"/>
      <c r="D5" s="82"/>
      <c r="E5" s="82"/>
      <c r="F5" s="82"/>
      <c r="G5" s="82"/>
      <c r="H5" s="82"/>
      <c r="I5" s="82"/>
    </row>
    <row r="6" spans="1:11" ht="48.75" customHeight="1">
      <c r="A6" s="7" t="s">
        <v>1</v>
      </c>
      <c r="B6" s="8" t="s">
        <v>2</v>
      </c>
      <c r="C6" s="8" t="s">
        <v>3</v>
      </c>
      <c r="D6" s="8" t="s">
        <v>4</v>
      </c>
      <c r="E6" s="9" t="s">
        <v>0</v>
      </c>
      <c r="F6" s="10" t="s">
        <v>120</v>
      </c>
      <c r="G6" s="10" t="s">
        <v>121</v>
      </c>
      <c r="H6" s="10" t="s">
        <v>122</v>
      </c>
      <c r="I6" s="31" t="s">
        <v>108</v>
      </c>
    </row>
    <row r="7" spans="1:11" s="29" customFormat="1" ht="13.5" customHeight="1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6">
        <v>6</v>
      </c>
      <c r="G7" s="27">
        <v>7</v>
      </c>
      <c r="H7" s="28">
        <v>8</v>
      </c>
      <c r="I7" s="28">
        <v>9</v>
      </c>
    </row>
    <row r="8" spans="1:11" s="29" customFormat="1" ht="36.75" customHeight="1">
      <c r="A8" s="18">
        <v>1</v>
      </c>
      <c r="B8" s="18" t="s">
        <v>95</v>
      </c>
      <c r="C8" s="18" t="s">
        <v>96</v>
      </c>
      <c r="D8" s="18" t="s">
        <v>97</v>
      </c>
      <c r="E8" s="46">
        <v>46105</v>
      </c>
      <c r="F8" s="17"/>
      <c r="G8" s="52"/>
      <c r="H8" s="52"/>
      <c r="I8" s="52"/>
    </row>
    <row r="9" spans="1:11" ht="20.25" customHeight="1">
      <c r="A9" s="44"/>
      <c r="B9" s="44"/>
      <c r="C9" s="44"/>
      <c r="D9" s="11"/>
      <c r="E9" s="12" t="s">
        <v>5</v>
      </c>
      <c r="F9" s="19"/>
      <c r="G9" s="19"/>
      <c r="H9" s="19"/>
      <c r="I9" s="53"/>
    </row>
    <row r="10" spans="1:11" ht="31.5" customHeight="1">
      <c r="A10" s="73" t="s">
        <v>119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s="37" customFormat="1" ht="37.5" customHeight="1">
      <c r="A11" s="79" t="s">
        <v>118</v>
      </c>
      <c r="B11" s="80"/>
      <c r="C11" s="80"/>
      <c r="D11" s="80"/>
      <c r="E11" s="80"/>
      <c r="F11" s="80"/>
      <c r="G11" s="80"/>
      <c r="H11" s="81"/>
      <c r="I11" s="35" t="s">
        <v>109</v>
      </c>
      <c r="J11" s="36"/>
      <c r="K11" s="36"/>
    </row>
    <row r="12" spans="1:11" s="37" customFormat="1" ht="30.75" customHeight="1">
      <c r="A12" s="38">
        <v>1</v>
      </c>
      <c r="B12" s="74" t="s">
        <v>110</v>
      </c>
      <c r="C12" s="75"/>
      <c r="D12" s="75"/>
      <c r="E12" s="75"/>
      <c r="F12" s="75"/>
      <c r="G12" s="75"/>
      <c r="H12" s="76"/>
      <c r="I12" s="38" t="s">
        <v>111</v>
      </c>
      <c r="J12" s="39"/>
      <c r="K12" s="39"/>
    </row>
    <row r="13" spans="1:11" s="37" customFormat="1" ht="37.5" customHeight="1">
      <c r="A13" s="38">
        <f>A12+1</f>
        <v>2</v>
      </c>
      <c r="B13" s="74" t="s">
        <v>112</v>
      </c>
      <c r="C13" s="75"/>
      <c r="D13" s="75"/>
      <c r="E13" s="75"/>
      <c r="F13" s="75"/>
      <c r="G13" s="75"/>
      <c r="H13" s="76"/>
      <c r="I13" s="38" t="s">
        <v>111</v>
      </c>
      <c r="J13" s="39"/>
      <c r="K13" s="39"/>
    </row>
    <row r="14" spans="1:11" s="37" customFormat="1" ht="73.5" customHeight="1">
      <c r="A14" s="38">
        <f t="shared" ref="A14:A18" si="0">A13+1</f>
        <v>3</v>
      </c>
      <c r="B14" s="74" t="s">
        <v>113</v>
      </c>
      <c r="C14" s="75"/>
      <c r="D14" s="75"/>
      <c r="E14" s="75"/>
      <c r="F14" s="75"/>
      <c r="G14" s="75"/>
      <c r="H14" s="76"/>
      <c r="I14" s="38" t="s">
        <v>111</v>
      </c>
      <c r="J14" s="39"/>
      <c r="K14" s="39"/>
    </row>
    <row r="15" spans="1:11" s="37" customFormat="1" ht="19.5" customHeight="1">
      <c r="A15" s="38">
        <f t="shared" si="0"/>
        <v>4</v>
      </c>
      <c r="B15" s="74" t="s">
        <v>165</v>
      </c>
      <c r="C15" s="75"/>
      <c r="D15" s="75"/>
      <c r="E15" s="75"/>
      <c r="F15" s="75"/>
      <c r="G15" s="75"/>
      <c r="H15" s="76"/>
      <c r="I15" s="38" t="s">
        <v>111</v>
      </c>
      <c r="J15" s="39"/>
      <c r="K15" s="39"/>
    </row>
    <row r="16" spans="1:11" s="37" customFormat="1" ht="15" customHeight="1">
      <c r="A16" s="38">
        <v>5</v>
      </c>
      <c r="B16" s="74" t="s">
        <v>148</v>
      </c>
      <c r="C16" s="75"/>
      <c r="D16" s="75"/>
      <c r="E16" s="75"/>
      <c r="F16" s="75"/>
      <c r="G16" s="75"/>
      <c r="H16" s="76"/>
      <c r="I16" s="38" t="s">
        <v>111</v>
      </c>
      <c r="J16" s="39"/>
      <c r="K16" s="39"/>
    </row>
    <row r="17" spans="1:11" s="37" customFormat="1" ht="60" customHeight="1">
      <c r="A17" s="38">
        <f t="shared" si="0"/>
        <v>6</v>
      </c>
      <c r="B17" s="74" t="s">
        <v>114</v>
      </c>
      <c r="C17" s="75"/>
      <c r="D17" s="75"/>
      <c r="E17" s="75"/>
      <c r="F17" s="75"/>
      <c r="G17" s="75"/>
      <c r="H17" s="76"/>
      <c r="I17" s="38" t="s">
        <v>111</v>
      </c>
      <c r="J17" s="39"/>
      <c r="K17" s="39"/>
    </row>
    <row r="18" spans="1:11" s="37" customFormat="1" ht="32.25" customHeight="1">
      <c r="A18" s="38">
        <f t="shared" si="0"/>
        <v>7</v>
      </c>
      <c r="B18" s="74" t="s">
        <v>115</v>
      </c>
      <c r="C18" s="75"/>
      <c r="D18" s="75"/>
      <c r="E18" s="75"/>
      <c r="F18" s="75"/>
      <c r="G18" s="75"/>
      <c r="H18" s="75"/>
      <c r="I18" s="38" t="s">
        <v>111</v>
      </c>
      <c r="J18" s="39"/>
      <c r="K18" s="39"/>
    </row>
    <row r="19" spans="1:11" s="37" customFormat="1" ht="43.5" customHeight="1">
      <c r="A19" s="38">
        <v>8</v>
      </c>
      <c r="B19" s="74" t="s">
        <v>116</v>
      </c>
      <c r="C19" s="75"/>
      <c r="D19" s="75"/>
      <c r="E19" s="75"/>
      <c r="F19" s="75"/>
      <c r="G19" s="75"/>
      <c r="H19" s="75"/>
      <c r="I19" s="38" t="s">
        <v>111</v>
      </c>
      <c r="J19" s="39"/>
      <c r="K19" s="39"/>
    </row>
    <row r="20" spans="1:11" s="37" customFormat="1" ht="12.75">
      <c r="A20" s="40"/>
      <c r="B20" s="41"/>
      <c r="C20" s="40"/>
      <c r="D20" s="40"/>
      <c r="E20" s="40"/>
      <c r="F20" s="40"/>
      <c r="G20" s="40"/>
      <c r="H20" s="40"/>
      <c r="I20" s="40"/>
      <c r="J20" s="40"/>
      <c r="K20" s="42"/>
    </row>
    <row r="21" spans="1:11" s="37" customFormat="1" ht="12.75">
      <c r="A21" s="40"/>
      <c r="B21" s="77" t="s">
        <v>117</v>
      </c>
      <c r="C21" s="78"/>
      <c r="D21" s="78"/>
      <c r="E21" s="78"/>
      <c r="F21" s="78"/>
      <c r="G21" s="78"/>
      <c r="H21" s="78"/>
      <c r="I21" s="78"/>
      <c r="J21" s="40"/>
      <c r="K21" s="42"/>
    </row>
    <row r="23" spans="1:11" s="1" customFormat="1" ht="46.5" customHeight="1">
      <c r="B23" s="71" t="s">
        <v>124</v>
      </c>
      <c r="C23" s="72"/>
      <c r="D23" s="72"/>
      <c r="E23" s="71" t="s">
        <v>12</v>
      </c>
      <c r="F23" s="71"/>
      <c r="G23" s="71"/>
    </row>
    <row r="24" spans="1:11" s="1" customFormat="1" ht="35.25" customHeight="1">
      <c r="B24" s="43" t="s">
        <v>11</v>
      </c>
      <c r="C24" s="3"/>
      <c r="D24" s="2"/>
      <c r="E24" s="70" t="s">
        <v>13</v>
      </c>
      <c r="F24" s="70"/>
      <c r="G24" s="70"/>
    </row>
    <row r="25" spans="1:11" ht="17.25" customHeight="1">
      <c r="B25" s="6"/>
    </row>
  </sheetData>
  <mergeCells count="19">
    <mergeCell ref="B16:H16"/>
    <mergeCell ref="A1:B1"/>
    <mergeCell ref="A2:E2"/>
    <mergeCell ref="F3:G3"/>
    <mergeCell ref="H3:I3"/>
    <mergeCell ref="A5:I5"/>
    <mergeCell ref="A10:K10"/>
    <mergeCell ref="A11:H11"/>
    <mergeCell ref="B12:H12"/>
    <mergeCell ref="B13:H13"/>
    <mergeCell ref="B14:H14"/>
    <mergeCell ref="B15:H15"/>
    <mergeCell ref="E24:G24"/>
    <mergeCell ref="B17:H17"/>
    <mergeCell ref="B18:H18"/>
    <mergeCell ref="B19:H19"/>
    <mergeCell ref="B21:I21"/>
    <mergeCell ref="B23:D23"/>
    <mergeCell ref="E23:G23"/>
  </mergeCells>
  <conditionalFormatting sqref="H3">
    <cfRule type="cellIs" dxfId="2" priority="1" operator="equal">
      <formula>0</formula>
    </cfRule>
  </conditionalFormatting>
  <pageMargins left="0.7" right="0.7" top="0.75" bottom="0.75" header="0.3" footer="0.3"/>
  <pageSetup paperSize="9" scale="6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7"/>
  <sheetViews>
    <sheetView view="pageBreakPreview" zoomScale="115" zoomScaleNormal="100" zoomScaleSheetLayoutView="115" workbookViewId="0">
      <selection sqref="A1:B1"/>
    </sheetView>
  </sheetViews>
  <sheetFormatPr defaultRowHeight="14.25"/>
  <cols>
    <col min="1" max="1" width="4.140625" style="4" bestFit="1" customWidth="1"/>
    <col min="2" max="2" width="40.5703125" style="4" customWidth="1" collapsed="1"/>
    <col min="3" max="3" width="14.28515625" style="4" customWidth="1" collapsed="1"/>
    <col min="4" max="4" width="19.5703125" style="4" bestFit="1" customWidth="1" collapsed="1"/>
    <col min="5" max="5" width="27.42578125" style="4" customWidth="1"/>
    <col min="6" max="7" width="15.5703125" style="4" customWidth="1"/>
    <col min="8" max="8" width="23" style="4" customWidth="1"/>
    <col min="9" max="9" width="21.28515625" style="5" customWidth="1"/>
    <col min="10" max="16384" width="9.140625" style="4"/>
  </cols>
  <sheetData>
    <row r="1" spans="1:11" ht="15">
      <c r="A1" s="90" t="s">
        <v>161</v>
      </c>
      <c r="B1" s="90"/>
      <c r="I1" s="30" t="s">
        <v>14</v>
      </c>
    </row>
    <row r="2" spans="1:11" ht="15">
      <c r="A2" s="83" t="s">
        <v>149</v>
      </c>
      <c r="B2" s="83"/>
      <c r="C2" s="6"/>
      <c r="D2" s="6"/>
      <c r="E2" s="6"/>
      <c r="F2" s="6"/>
      <c r="G2" s="6"/>
      <c r="H2" s="6"/>
      <c r="I2" s="14"/>
    </row>
    <row r="3" spans="1:11" ht="15">
      <c r="A3" s="23"/>
      <c r="B3" s="23"/>
      <c r="C3" s="6"/>
      <c r="D3" s="6"/>
      <c r="E3" s="6"/>
      <c r="F3" s="84" t="s">
        <v>123</v>
      </c>
      <c r="G3" s="85"/>
      <c r="H3" s="86">
        <f>Tabela124[[#Totals],[Wartość brutto
'[ zł ']]]</f>
        <v>0</v>
      </c>
      <c r="I3" s="87"/>
    </row>
    <row r="4" spans="1:11" ht="15">
      <c r="A4" s="23"/>
      <c r="B4" s="23"/>
      <c r="C4" s="6"/>
      <c r="D4" s="6"/>
      <c r="E4" s="6"/>
      <c r="F4" s="6"/>
      <c r="G4" s="6"/>
      <c r="H4" s="6"/>
      <c r="I4" s="6"/>
    </row>
    <row r="5" spans="1:11" ht="15">
      <c r="A5" s="82" t="s">
        <v>6</v>
      </c>
      <c r="B5" s="82"/>
      <c r="C5" s="82"/>
      <c r="D5" s="82"/>
      <c r="E5" s="82"/>
      <c r="F5" s="82"/>
      <c r="G5" s="82"/>
      <c r="H5" s="82"/>
      <c r="I5" s="82"/>
    </row>
    <row r="6" spans="1:11" ht="48.75" customHeight="1">
      <c r="A6" s="7" t="s">
        <v>1</v>
      </c>
      <c r="B6" s="8" t="s">
        <v>2</v>
      </c>
      <c r="C6" s="8" t="s">
        <v>3</v>
      </c>
      <c r="D6" s="8" t="s">
        <v>4</v>
      </c>
      <c r="E6" s="9" t="s">
        <v>0</v>
      </c>
      <c r="F6" s="10" t="s">
        <v>120</v>
      </c>
      <c r="G6" s="10" t="s">
        <v>121</v>
      </c>
      <c r="H6" s="10" t="s">
        <v>122</v>
      </c>
      <c r="I6" s="31" t="s">
        <v>108</v>
      </c>
    </row>
    <row r="7" spans="1:11" s="29" customFormat="1" ht="11.25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6">
        <v>6</v>
      </c>
      <c r="G7" s="27">
        <v>7</v>
      </c>
      <c r="H7" s="28">
        <v>8</v>
      </c>
      <c r="I7" s="28">
        <v>9</v>
      </c>
    </row>
    <row r="8" spans="1:11" ht="16.5" customHeight="1">
      <c r="A8" s="54">
        <v>1</v>
      </c>
      <c r="B8" s="15" t="s">
        <v>15</v>
      </c>
      <c r="C8" s="62" t="s">
        <v>16</v>
      </c>
      <c r="D8" s="16" t="s">
        <v>17</v>
      </c>
      <c r="E8" s="64" t="s">
        <v>157</v>
      </c>
      <c r="F8" s="52"/>
      <c r="G8" s="52"/>
      <c r="H8" s="55"/>
      <c r="I8" s="56"/>
    </row>
    <row r="9" spans="1:11" ht="15">
      <c r="A9" s="54">
        <v>2</v>
      </c>
      <c r="B9" s="15" t="s">
        <v>125</v>
      </c>
      <c r="C9" s="19" t="s">
        <v>16</v>
      </c>
      <c r="D9" s="16" t="s">
        <v>18</v>
      </c>
      <c r="E9" s="64" t="s">
        <v>157</v>
      </c>
      <c r="F9" s="16"/>
      <c r="G9" s="16"/>
      <c r="H9" s="16"/>
      <c r="I9" s="57"/>
    </row>
    <row r="10" spans="1:11" ht="20.25" customHeight="1">
      <c r="A10" s="65"/>
      <c r="B10" s="65"/>
      <c r="C10" s="65"/>
      <c r="D10" s="18"/>
      <c r="E10" s="19" t="s">
        <v>5</v>
      </c>
      <c r="F10" s="19"/>
      <c r="G10" s="19"/>
      <c r="H10" s="19"/>
      <c r="I10" s="53"/>
    </row>
    <row r="11" spans="1:11">
      <c r="A11" s="73" t="s">
        <v>119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ht="15" customHeight="1">
      <c r="A12" s="73" t="s">
        <v>163</v>
      </c>
      <c r="B12" s="73"/>
      <c r="C12" s="73"/>
      <c r="D12" s="73"/>
      <c r="E12" s="73"/>
      <c r="F12" s="73"/>
      <c r="G12" s="73"/>
      <c r="H12" s="73"/>
      <c r="I12" s="73"/>
      <c r="J12" s="45"/>
      <c r="K12" s="45"/>
    </row>
    <row r="13" spans="1:11" s="37" customFormat="1" ht="37.5" customHeight="1">
      <c r="A13" s="79" t="s">
        <v>118</v>
      </c>
      <c r="B13" s="80"/>
      <c r="C13" s="80"/>
      <c r="D13" s="80"/>
      <c r="E13" s="80"/>
      <c r="F13" s="80"/>
      <c r="G13" s="80"/>
      <c r="H13" s="81"/>
      <c r="I13" s="35" t="s">
        <v>109</v>
      </c>
      <c r="J13" s="36"/>
      <c r="K13" s="36"/>
    </row>
    <row r="14" spans="1:11" s="37" customFormat="1" ht="30.75" customHeight="1">
      <c r="A14" s="38">
        <v>1</v>
      </c>
      <c r="B14" s="74" t="s">
        <v>110</v>
      </c>
      <c r="C14" s="75"/>
      <c r="D14" s="75"/>
      <c r="E14" s="75"/>
      <c r="F14" s="75"/>
      <c r="G14" s="75"/>
      <c r="H14" s="76"/>
      <c r="I14" s="38" t="s">
        <v>111</v>
      </c>
      <c r="J14" s="39"/>
      <c r="K14" s="39"/>
    </row>
    <row r="15" spans="1:11" s="37" customFormat="1" ht="30.75" customHeight="1">
      <c r="A15" s="38">
        <f>A14+1</f>
        <v>2</v>
      </c>
      <c r="B15" s="74" t="s">
        <v>112</v>
      </c>
      <c r="C15" s="75"/>
      <c r="D15" s="75"/>
      <c r="E15" s="75"/>
      <c r="F15" s="75"/>
      <c r="G15" s="75"/>
      <c r="H15" s="76"/>
      <c r="I15" s="38" t="s">
        <v>111</v>
      </c>
      <c r="J15" s="39"/>
      <c r="K15" s="39"/>
    </row>
    <row r="16" spans="1:11" s="37" customFormat="1" ht="73.5" customHeight="1">
      <c r="A16" s="38">
        <f t="shared" ref="A16:A20" si="0">A15+1</f>
        <v>3</v>
      </c>
      <c r="B16" s="74" t="s">
        <v>113</v>
      </c>
      <c r="C16" s="75"/>
      <c r="D16" s="75"/>
      <c r="E16" s="75"/>
      <c r="F16" s="75"/>
      <c r="G16" s="75"/>
      <c r="H16" s="76"/>
      <c r="I16" s="38" t="s">
        <v>111</v>
      </c>
      <c r="J16" s="39"/>
      <c r="K16" s="39"/>
    </row>
    <row r="17" spans="1:11" s="37" customFormat="1" ht="19.5" customHeight="1">
      <c r="A17" s="38">
        <f t="shared" si="0"/>
        <v>4</v>
      </c>
      <c r="B17" s="74" t="s">
        <v>162</v>
      </c>
      <c r="C17" s="75"/>
      <c r="D17" s="75"/>
      <c r="E17" s="75"/>
      <c r="F17" s="75"/>
      <c r="G17" s="75"/>
      <c r="H17" s="76"/>
      <c r="I17" s="38" t="s">
        <v>111</v>
      </c>
      <c r="J17" s="39"/>
      <c r="K17" s="39"/>
    </row>
    <row r="18" spans="1:11" s="37" customFormat="1" ht="15" customHeight="1">
      <c r="A18" s="38">
        <v>5</v>
      </c>
      <c r="B18" s="74" t="s">
        <v>148</v>
      </c>
      <c r="C18" s="75"/>
      <c r="D18" s="75"/>
      <c r="E18" s="75"/>
      <c r="F18" s="75"/>
      <c r="G18" s="75"/>
      <c r="H18" s="76"/>
      <c r="I18" s="38" t="s">
        <v>111</v>
      </c>
      <c r="J18" s="39"/>
      <c r="K18" s="39"/>
    </row>
    <row r="19" spans="1:11" s="37" customFormat="1" ht="60" customHeight="1">
      <c r="A19" s="38">
        <f t="shared" si="0"/>
        <v>6</v>
      </c>
      <c r="B19" s="74" t="s">
        <v>114</v>
      </c>
      <c r="C19" s="75"/>
      <c r="D19" s="75"/>
      <c r="E19" s="75"/>
      <c r="F19" s="75"/>
      <c r="G19" s="75"/>
      <c r="H19" s="76"/>
      <c r="I19" s="38" t="s">
        <v>111</v>
      </c>
      <c r="J19" s="39"/>
      <c r="K19" s="39"/>
    </row>
    <row r="20" spans="1:11" s="37" customFormat="1" ht="32.25" customHeight="1">
      <c r="A20" s="38">
        <f t="shared" si="0"/>
        <v>7</v>
      </c>
      <c r="B20" s="74" t="s">
        <v>115</v>
      </c>
      <c r="C20" s="75"/>
      <c r="D20" s="75"/>
      <c r="E20" s="75"/>
      <c r="F20" s="75"/>
      <c r="G20" s="75"/>
      <c r="H20" s="75"/>
      <c r="I20" s="38" t="s">
        <v>111</v>
      </c>
      <c r="J20" s="39"/>
      <c r="K20" s="39"/>
    </row>
    <row r="21" spans="1:11" s="37" customFormat="1" ht="43.5" customHeight="1">
      <c r="A21" s="38">
        <v>8</v>
      </c>
      <c r="B21" s="74" t="s">
        <v>116</v>
      </c>
      <c r="C21" s="75"/>
      <c r="D21" s="75"/>
      <c r="E21" s="75"/>
      <c r="F21" s="75"/>
      <c r="G21" s="75"/>
      <c r="H21" s="75"/>
      <c r="I21" s="38" t="s">
        <v>111</v>
      </c>
      <c r="J21" s="39"/>
      <c r="K21" s="39"/>
    </row>
    <row r="22" spans="1:11" s="37" customFormat="1" ht="12.75">
      <c r="A22" s="40"/>
      <c r="B22" s="41"/>
      <c r="C22" s="40"/>
      <c r="D22" s="40"/>
      <c r="E22" s="40"/>
      <c r="F22" s="40"/>
      <c r="G22" s="40"/>
      <c r="H22" s="40"/>
      <c r="I22" s="40"/>
      <c r="J22" s="40"/>
      <c r="K22" s="42"/>
    </row>
    <row r="23" spans="1:11" s="37" customFormat="1" ht="12.75">
      <c r="A23" s="40"/>
      <c r="B23" s="77" t="s">
        <v>117</v>
      </c>
      <c r="C23" s="78"/>
      <c r="D23" s="78"/>
      <c r="E23" s="78"/>
      <c r="F23" s="78"/>
      <c r="G23" s="78"/>
      <c r="H23" s="78"/>
      <c r="I23" s="78"/>
      <c r="J23" s="40"/>
      <c r="K23" s="42"/>
    </row>
    <row r="25" spans="1:11" s="1" customFormat="1" ht="46.5" customHeight="1">
      <c r="B25" s="71" t="s">
        <v>124</v>
      </c>
      <c r="C25" s="72"/>
      <c r="D25" s="72"/>
      <c r="E25" s="71" t="s">
        <v>12</v>
      </c>
      <c r="F25" s="71"/>
      <c r="G25" s="71"/>
    </row>
    <row r="26" spans="1:11" s="1" customFormat="1" ht="35.25" customHeight="1">
      <c r="B26" s="43" t="s">
        <v>11</v>
      </c>
      <c r="C26" s="3"/>
      <c r="D26" s="2"/>
      <c r="E26" s="70" t="s">
        <v>13</v>
      </c>
      <c r="F26" s="70"/>
      <c r="G26" s="70"/>
    </row>
    <row r="27" spans="1:11" ht="17.25" customHeight="1">
      <c r="B27" s="6"/>
    </row>
  </sheetData>
  <mergeCells count="20">
    <mergeCell ref="A11:K11"/>
    <mergeCell ref="A1:B1"/>
    <mergeCell ref="A2:B2"/>
    <mergeCell ref="F3:G3"/>
    <mergeCell ref="H3:I3"/>
    <mergeCell ref="A5:I5"/>
    <mergeCell ref="E26:G26"/>
    <mergeCell ref="A12:I12"/>
    <mergeCell ref="B19:H19"/>
    <mergeCell ref="B20:H20"/>
    <mergeCell ref="B21:H21"/>
    <mergeCell ref="B23:I23"/>
    <mergeCell ref="B25:D25"/>
    <mergeCell ref="E25:G25"/>
    <mergeCell ref="A13:H13"/>
    <mergeCell ref="B14:H14"/>
    <mergeCell ref="B15:H15"/>
    <mergeCell ref="B16:H16"/>
    <mergeCell ref="B17:H17"/>
    <mergeCell ref="B18:H18"/>
  </mergeCells>
  <conditionalFormatting sqref="H3">
    <cfRule type="cellIs" dxfId="19" priority="1" operator="equal">
      <formula>0</formula>
    </cfRule>
  </conditionalFormatting>
  <pageMargins left="0.7" right="0.7" top="0.75" bottom="0.75" header="0.3" footer="0.3"/>
  <pageSetup paperSize="9" scale="72" fitToHeight="0" orientation="landscape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26"/>
  <sheetViews>
    <sheetView view="pageBreakPreview" zoomScale="115" zoomScaleNormal="100" zoomScaleSheetLayoutView="115" workbookViewId="0">
      <selection activeCell="B15" sqref="B15:H15"/>
    </sheetView>
  </sheetViews>
  <sheetFormatPr defaultRowHeight="14.25"/>
  <cols>
    <col min="1" max="1" width="4.140625" style="4" bestFit="1" customWidth="1"/>
    <col min="2" max="2" width="35.5703125" style="4" customWidth="1" collapsed="1"/>
    <col min="3" max="3" width="17.7109375" style="4" customWidth="1" collapsed="1"/>
    <col min="4" max="4" width="29.42578125" style="4" customWidth="1" collapsed="1"/>
    <col min="5" max="5" width="27.42578125" style="4" customWidth="1"/>
    <col min="6" max="7" width="15.5703125" style="4" customWidth="1"/>
    <col min="8" max="8" width="23" style="4" customWidth="1"/>
    <col min="9" max="9" width="21.28515625" style="5" customWidth="1"/>
    <col min="10" max="16384" width="9.140625" style="4"/>
  </cols>
  <sheetData>
    <row r="1" spans="1:11" ht="15">
      <c r="A1" s="90" t="s">
        <v>161</v>
      </c>
      <c r="B1" s="90"/>
      <c r="I1" s="30" t="s">
        <v>98</v>
      </c>
    </row>
    <row r="2" spans="1:11" ht="15">
      <c r="A2" s="88" t="s">
        <v>145</v>
      </c>
      <c r="B2" s="83"/>
      <c r="C2" s="89"/>
      <c r="D2" s="89"/>
      <c r="E2" s="89"/>
      <c r="F2" s="6"/>
      <c r="G2" s="6"/>
      <c r="H2" s="6"/>
      <c r="I2" s="14"/>
    </row>
    <row r="3" spans="1:11" ht="15">
      <c r="A3" s="23"/>
      <c r="B3" s="23"/>
      <c r="C3" s="6"/>
      <c r="D3" s="6"/>
      <c r="E3" s="6"/>
      <c r="F3" s="84" t="s">
        <v>123</v>
      </c>
      <c r="G3" s="85"/>
      <c r="H3" s="86">
        <f>Tabela1252627282930333536373839404142[[#Totals],[Wartość brutto
'[ zł ']]]</f>
        <v>0</v>
      </c>
      <c r="I3" s="87"/>
    </row>
    <row r="4" spans="1:11" ht="15">
      <c r="A4" s="23"/>
      <c r="B4" s="23"/>
      <c r="C4" s="6"/>
      <c r="D4" s="6"/>
      <c r="E4" s="6"/>
      <c r="F4" s="6"/>
      <c r="G4" s="6"/>
      <c r="H4" s="6"/>
      <c r="I4" s="6"/>
    </row>
    <row r="5" spans="1:11" ht="15">
      <c r="A5" s="82" t="s">
        <v>6</v>
      </c>
      <c r="B5" s="82"/>
      <c r="C5" s="82"/>
      <c r="D5" s="82"/>
      <c r="E5" s="82"/>
      <c r="F5" s="82"/>
      <c r="G5" s="82"/>
      <c r="H5" s="82"/>
      <c r="I5" s="82"/>
    </row>
    <row r="6" spans="1:11" ht="48.75" customHeight="1">
      <c r="A6" s="7" t="s">
        <v>1</v>
      </c>
      <c r="B6" s="8" t="s">
        <v>2</v>
      </c>
      <c r="C6" s="8" t="s">
        <v>3</v>
      </c>
      <c r="D6" s="8" t="s">
        <v>4</v>
      </c>
      <c r="E6" s="9" t="s">
        <v>0</v>
      </c>
      <c r="F6" s="10" t="s">
        <v>120</v>
      </c>
      <c r="G6" s="10" t="s">
        <v>121</v>
      </c>
      <c r="H6" s="10" t="s">
        <v>122</v>
      </c>
      <c r="I6" s="31" t="s">
        <v>108</v>
      </c>
    </row>
    <row r="7" spans="1:11" s="29" customFormat="1" ht="13.5" customHeight="1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6">
        <v>6</v>
      </c>
      <c r="G7" s="27">
        <v>7</v>
      </c>
      <c r="H7" s="28">
        <v>8</v>
      </c>
      <c r="I7" s="28">
        <v>9</v>
      </c>
    </row>
    <row r="8" spans="1:11" s="29" customFormat="1" ht="33" customHeight="1">
      <c r="A8" s="18">
        <v>1</v>
      </c>
      <c r="B8" s="50" t="s">
        <v>143</v>
      </c>
      <c r="C8" s="18" t="s">
        <v>103</v>
      </c>
      <c r="D8" s="18" t="s">
        <v>104</v>
      </c>
      <c r="E8" s="46">
        <v>46105</v>
      </c>
      <c r="F8" s="17"/>
      <c r="G8" s="17"/>
      <c r="H8" s="17"/>
      <c r="I8" s="17"/>
    </row>
    <row r="9" spans="1:11" s="29" customFormat="1" ht="36.75" customHeight="1">
      <c r="A9" s="18">
        <v>2</v>
      </c>
      <c r="B9" s="50" t="s">
        <v>144</v>
      </c>
      <c r="C9" s="18" t="s">
        <v>103</v>
      </c>
      <c r="D9" s="18" t="s">
        <v>105</v>
      </c>
      <c r="E9" s="46">
        <v>46104</v>
      </c>
      <c r="F9" s="17"/>
      <c r="G9" s="52"/>
      <c r="H9" s="52"/>
      <c r="I9" s="52"/>
    </row>
    <row r="10" spans="1:11" ht="20.25" customHeight="1">
      <c r="A10" s="44"/>
      <c r="B10" s="44"/>
      <c r="C10" s="44"/>
      <c r="D10" s="11"/>
      <c r="E10" s="12" t="s">
        <v>5</v>
      </c>
      <c r="F10" s="19"/>
      <c r="G10" s="19"/>
      <c r="H10" s="19"/>
      <c r="I10" s="53"/>
    </row>
    <row r="11" spans="1:11" ht="31.5" customHeight="1">
      <c r="A11" s="73" t="s">
        <v>119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s="37" customFormat="1" ht="37.5" customHeight="1">
      <c r="A12" s="79" t="s">
        <v>118</v>
      </c>
      <c r="B12" s="80"/>
      <c r="C12" s="80"/>
      <c r="D12" s="80"/>
      <c r="E12" s="80"/>
      <c r="F12" s="80"/>
      <c r="G12" s="80"/>
      <c r="H12" s="81"/>
      <c r="I12" s="35" t="s">
        <v>109</v>
      </c>
      <c r="J12" s="36"/>
      <c r="K12" s="36"/>
    </row>
    <row r="13" spans="1:11" s="37" customFormat="1" ht="30.75" customHeight="1">
      <c r="A13" s="38">
        <v>1</v>
      </c>
      <c r="B13" s="74" t="s">
        <v>110</v>
      </c>
      <c r="C13" s="75"/>
      <c r="D13" s="75"/>
      <c r="E13" s="75"/>
      <c r="F13" s="75"/>
      <c r="G13" s="75"/>
      <c r="H13" s="76"/>
      <c r="I13" s="38" t="s">
        <v>111</v>
      </c>
      <c r="J13" s="39"/>
      <c r="K13" s="39"/>
    </row>
    <row r="14" spans="1:11" s="37" customFormat="1" ht="37.5" customHeight="1">
      <c r="A14" s="38">
        <f>A13+1</f>
        <v>2</v>
      </c>
      <c r="B14" s="74" t="s">
        <v>112</v>
      </c>
      <c r="C14" s="75"/>
      <c r="D14" s="75"/>
      <c r="E14" s="75"/>
      <c r="F14" s="75"/>
      <c r="G14" s="75"/>
      <c r="H14" s="76"/>
      <c r="I14" s="38" t="s">
        <v>111</v>
      </c>
      <c r="J14" s="39"/>
      <c r="K14" s="39"/>
    </row>
    <row r="15" spans="1:11" s="37" customFormat="1" ht="73.5" customHeight="1">
      <c r="A15" s="38">
        <f t="shared" ref="A15:A19" si="0">A14+1</f>
        <v>3</v>
      </c>
      <c r="B15" s="74" t="s">
        <v>113</v>
      </c>
      <c r="C15" s="75"/>
      <c r="D15" s="75"/>
      <c r="E15" s="75"/>
      <c r="F15" s="75"/>
      <c r="G15" s="75"/>
      <c r="H15" s="76"/>
      <c r="I15" s="38" t="s">
        <v>111</v>
      </c>
      <c r="J15" s="39"/>
      <c r="K15" s="39"/>
    </row>
    <row r="16" spans="1:11" s="37" customFormat="1" ht="19.5" customHeight="1">
      <c r="A16" s="38">
        <f t="shared" si="0"/>
        <v>4</v>
      </c>
      <c r="B16" s="74" t="s">
        <v>162</v>
      </c>
      <c r="C16" s="75"/>
      <c r="D16" s="75"/>
      <c r="E16" s="75"/>
      <c r="F16" s="75"/>
      <c r="G16" s="75"/>
      <c r="H16" s="76"/>
      <c r="I16" s="38" t="s">
        <v>111</v>
      </c>
      <c r="J16" s="39"/>
      <c r="K16" s="39"/>
    </row>
    <row r="17" spans="1:11" s="37" customFormat="1" ht="15" customHeight="1">
      <c r="A17" s="38">
        <v>5</v>
      </c>
      <c r="B17" s="74" t="s">
        <v>148</v>
      </c>
      <c r="C17" s="75"/>
      <c r="D17" s="75"/>
      <c r="E17" s="75"/>
      <c r="F17" s="75"/>
      <c r="G17" s="75"/>
      <c r="H17" s="76"/>
      <c r="I17" s="38" t="s">
        <v>111</v>
      </c>
      <c r="J17" s="39"/>
      <c r="K17" s="39"/>
    </row>
    <row r="18" spans="1:11" s="37" customFormat="1" ht="60" customHeight="1">
      <c r="A18" s="38">
        <f t="shared" si="0"/>
        <v>6</v>
      </c>
      <c r="B18" s="74" t="s">
        <v>114</v>
      </c>
      <c r="C18" s="75"/>
      <c r="D18" s="75"/>
      <c r="E18" s="75"/>
      <c r="F18" s="75"/>
      <c r="G18" s="75"/>
      <c r="H18" s="76"/>
      <c r="I18" s="38" t="s">
        <v>111</v>
      </c>
      <c r="J18" s="39"/>
      <c r="K18" s="39"/>
    </row>
    <row r="19" spans="1:11" s="37" customFormat="1" ht="32.25" customHeight="1">
      <c r="A19" s="38">
        <f t="shared" si="0"/>
        <v>7</v>
      </c>
      <c r="B19" s="74" t="s">
        <v>115</v>
      </c>
      <c r="C19" s="75"/>
      <c r="D19" s="75"/>
      <c r="E19" s="75"/>
      <c r="F19" s="75"/>
      <c r="G19" s="75"/>
      <c r="H19" s="75"/>
      <c r="I19" s="38" t="s">
        <v>111</v>
      </c>
      <c r="J19" s="39"/>
      <c r="K19" s="39"/>
    </row>
    <row r="20" spans="1:11" s="37" customFormat="1" ht="43.5" customHeight="1">
      <c r="A20" s="38">
        <v>8</v>
      </c>
      <c r="B20" s="74" t="s">
        <v>116</v>
      </c>
      <c r="C20" s="75"/>
      <c r="D20" s="75"/>
      <c r="E20" s="75"/>
      <c r="F20" s="75"/>
      <c r="G20" s="75"/>
      <c r="H20" s="75"/>
      <c r="I20" s="38" t="s">
        <v>111</v>
      </c>
      <c r="J20" s="39"/>
      <c r="K20" s="39"/>
    </row>
    <row r="21" spans="1:11" s="37" customFormat="1" ht="12.75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2"/>
    </row>
    <row r="22" spans="1:11" s="37" customFormat="1" ht="12.75">
      <c r="A22" s="40"/>
      <c r="B22" s="77" t="s">
        <v>117</v>
      </c>
      <c r="C22" s="78"/>
      <c r="D22" s="78"/>
      <c r="E22" s="78"/>
      <c r="F22" s="78"/>
      <c r="G22" s="78"/>
      <c r="H22" s="78"/>
      <c r="I22" s="78"/>
      <c r="J22" s="40"/>
      <c r="K22" s="42"/>
    </row>
    <row r="24" spans="1:11" s="1" customFormat="1" ht="46.5" customHeight="1">
      <c r="B24" s="71" t="s">
        <v>124</v>
      </c>
      <c r="C24" s="72"/>
      <c r="D24" s="72"/>
      <c r="E24" s="71" t="s">
        <v>12</v>
      </c>
      <c r="F24" s="71"/>
      <c r="G24" s="71"/>
    </row>
    <row r="25" spans="1:11" s="1" customFormat="1" ht="35.25" customHeight="1">
      <c r="B25" s="43" t="s">
        <v>11</v>
      </c>
      <c r="C25" s="3"/>
      <c r="D25" s="2"/>
      <c r="E25" s="70" t="s">
        <v>13</v>
      </c>
      <c r="F25" s="70"/>
      <c r="G25" s="70"/>
    </row>
    <row r="26" spans="1:11" ht="17.25" customHeight="1">
      <c r="B26" s="6"/>
    </row>
  </sheetData>
  <mergeCells count="19">
    <mergeCell ref="B17:H17"/>
    <mergeCell ref="A1:B1"/>
    <mergeCell ref="A2:E2"/>
    <mergeCell ref="F3:G3"/>
    <mergeCell ref="H3:I3"/>
    <mergeCell ref="A5:I5"/>
    <mergeCell ref="A11:K11"/>
    <mergeCell ref="A12:H12"/>
    <mergeCell ref="B13:H13"/>
    <mergeCell ref="B14:H14"/>
    <mergeCell ref="B15:H15"/>
    <mergeCell ref="B16:H16"/>
    <mergeCell ref="E25:G25"/>
    <mergeCell ref="B18:H18"/>
    <mergeCell ref="B19:H19"/>
    <mergeCell ref="B20:H20"/>
    <mergeCell ref="B22:I22"/>
    <mergeCell ref="B24:D24"/>
    <mergeCell ref="E24:G24"/>
  </mergeCells>
  <conditionalFormatting sqref="H3">
    <cfRule type="cellIs" dxfId="1" priority="1" operator="equal">
      <formula>0</formula>
    </cfRule>
  </conditionalFormatting>
  <pageMargins left="0.7" right="0.7" top="0.75" bottom="0.75" header="0.3" footer="0.3"/>
  <pageSetup paperSize="9" scale="69" fitToHeight="0" orientation="landscape" r:id="rId1"/>
  <ignoredErrors>
    <ignoredError sqref="D8:D9" numberStoredAsText="1"/>
  </ignoredError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25"/>
  <sheetViews>
    <sheetView view="pageBreakPreview" zoomScale="115" zoomScaleNormal="100" zoomScaleSheetLayoutView="115" workbookViewId="0">
      <selection activeCell="B14" sqref="B14:H14"/>
    </sheetView>
  </sheetViews>
  <sheetFormatPr defaultRowHeight="14.25"/>
  <cols>
    <col min="1" max="1" width="4.140625" style="4" bestFit="1" customWidth="1"/>
    <col min="2" max="2" width="35.5703125" style="4" customWidth="1" collapsed="1"/>
    <col min="3" max="3" width="17.7109375" style="4" customWidth="1" collapsed="1"/>
    <col min="4" max="4" width="29.42578125" style="4" customWidth="1" collapsed="1"/>
    <col min="5" max="5" width="27.42578125" style="4" customWidth="1"/>
    <col min="6" max="7" width="15.5703125" style="4" customWidth="1"/>
    <col min="8" max="8" width="23" style="4" customWidth="1"/>
    <col min="9" max="9" width="21.28515625" style="5" customWidth="1"/>
    <col min="10" max="16384" width="9.140625" style="4"/>
  </cols>
  <sheetData>
    <row r="1" spans="1:11" ht="15">
      <c r="A1" s="90" t="s">
        <v>161</v>
      </c>
      <c r="B1" s="90"/>
      <c r="I1" s="30" t="s">
        <v>102</v>
      </c>
    </row>
    <row r="2" spans="1:11" ht="15">
      <c r="A2" s="88" t="s">
        <v>142</v>
      </c>
      <c r="B2" s="83"/>
      <c r="C2" s="89"/>
      <c r="D2" s="89"/>
      <c r="E2" s="89"/>
      <c r="F2" s="6"/>
      <c r="G2" s="6"/>
      <c r="H2" s="6"/>
      <c r="I2" s="14"/>
    </row>
    <row r="3" spans="1:11" ht="15">
      <c r="A3" s="23"/>
      <c r="B3" s="23"/>
      <c r="C3" s="6"/>
      <c r="D3" s="6"/>
      <c r="E3" s="6"/>
      <c r="F3" s="84" t="s">
        <v>123</v>
      </c>
      <c r="G3" s="85"/>
      <c r="H3" s="86">
        <f>Tabela125262728293033353637383940414243[[#Totals],[Wartość brutto
'[ zł ']]]</f>
        <v>0</v>
      </c>
      <c r="I3" s="87"/>
    </row>
    <row r="4" spans="1:11" ht="15">
      <c r="A4" s="23"/>
      <c r="B4" s="23"/>
      <c r="C4" s="6"/>
      <c r="D4" s="6"/>
      <c r="E4" s="6"/>
      <c r="F4" s="6"/>
      <c r="G4" s="6"/>
      <c r="H4" s="6"/>
      <c r="I4" s="6"/>
    </row>
    <row r="5" spans="1:11" ht="15">
      <c r="A5" s="82" t="s">
        <v>6</v>
      </c>
      <c r="B5" s="82"/>
      <c r="C5" s="82"/>
      <c r="D5" s="82"/>
      <c r="E5" s="82"/>
      <c r="F5" s="82"/>
      <c r="G5" s="82"/>
      <c r="H5" s="82"/>
      <c r="I5" s="82"/>
    </row>
    <row r="6" spans="1:11" ht="48.75" customHeight="1">
      <c r="A6" s="7" t="s">
        <v>1</v>
      </c>
      <c r="B6" s="8" t="s">
        <v>2</v>
      </c>
      <c r="C6" s="8" t="s">
        <v>3</v>
      </c>
      <c r="D6" s="8" t="s">
        <v>4</v>
      </c>
      <c r="E6" s="9" t="s">
        <v>0</v>
      </c>
      <c r="F6" s="10" t="s">
        <v>120</v>
      </c>
      <c r="G6" s="10" t="s">
        <v>121</v>
      </c>
      <c r="H6" s="10" t="s">
        <v>122</v>
      </c>
      <c r="I6" s="31" t="s">
        <v>108</v>
      </c>
    </row>
    <row r="7" spans="1:11" s="29" customFormat="1" ht="13.5" customHeight="1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6">
        <v>6</v>
      </c>
      <c r="G7" s="27">
        <v>7</v>
      </c>
      <c r="H7" s="28">
        <v>8</v>
      </c>
      <c r="I7" s="28">
        <v>9</v>
      </c>
    </row>
    <row r="8" spans="1:11" s="29" customFormat="1" ht="36.75" customHeight="1">
      <c r="A8" s="18">
        <v>1</v>
      </c>
      <c r="B8" s="18" t="s">
        <v>99</v>
      </c>
      <c r="C8" s="18" t="s">
        <v>100</v>
      </c>
      <c r="D8" s="18" t="s">
        <v>101</v>
      </c>
      <c r="E8" s="46">
        <v>46093</v>
      </c>
      <c r="F8" s="17"/>
      <c r="G8" s="52"/>
      <c r="H8" s="52"/>
      <c r="I8" s="52"/>
    </row>
    <row r="9" spans="1:11" ht="20.25" customHeight="1">
      <c r="A9" s="44"/>
      <c r="B9" s="44"/>
      <c r="C9" s="44"/>
      <c r="D9" s="11"/>
      <c r="E9" s="12" t="s">
        <v>5</v>
      </c>
      <c r="F9" s="19"/>
      <c r="G9" s="19"/>
      <c r="H9" s="19"/>
      <c r="I9" s="53"/>
    </row>
    <row r="10" spans="1:11" ht="31.5" customHeight="1">
      <c r="A10" s="73" t="s">
        <v>119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s="37" customFormat="1" ht="37.5" customHeight="1">
      <c r="A11" s="79" t="s">
        <v>118</v>
      </c>
      <c r="B11" s="80"/>
      <c r="C11" s="80"/>
      <c r="D11" s="80"/>
      <c r="E11" s="80"/>
      <c r="F11" s="80"/>
      <c r="G11" s="80"/>
      <c r="H11" s="81"/>
      <c r="I11" s="35" t="s">
        <v>109</v>
      </c>
      <c r="J11" s="36"/>
      <c r="K11" s="36"/>
    </row>
    <row r="12" spans="1:11" s="37" customFormat="1" ht="30.75" customHeight="1">
      <c r="A12" s="38">
        <v>1</v>
      </c>
      <c r="B12" s="74" t="s">
        <v>110</v>
      </c>
      <c r="C12" s="75"/>
      <c r="D12" s="75"/>
      <c r="E12" s="75"/>
      <c r="F12" s="75"/>
      <c r="G12" s="75"/>
      <c r="H12" s="76"/>
      <c r="I12" s="38" t="s">
        <v>111</v>
      </c>
      <c r="J12" s="39"/>
      <c r="K12" s="39"/>
    </row>
    <row r="13" spans="1:11" s="37" customFormat="1" ht="37.5" customHeight="1">
      <c r="A13" s="38">
        <f>A12+1</f>
        <v>2</v>
      </c>
      <c r="B13" s="74" t="s">
        <v>112</v>
      </c>
      <c r="C13" s="75"/>
      <c r="D13" s="75"/>
      <c r="E13" s="75"/>
      <c r="F13" s="75"/>
      <c r="G13" s="75"/>
      <c r="H13" s="76"/>
      <c r="I13" s="38" t="s">
        <v>111</v>
      </c>
      <c r="J13" s="39"/>
      <c r="K13" s="39"/>
    </row>
    <row r="14" spans="1:11" s="37" customFormat="1" ht="73.5" customHeight="1">
      <c r="A14" s="38">
        <f t="shared" ref="A14:A18" si="0">A13+1</f>
        <v>3</v>
      </c>
      <c r="B14" s="74" t="s">
        <v>113</v>
      </c>
      <c r="C14" s="75"/>
      <c r="D14" s="75"/>
      <c r="E14" s="75"/>
      <c r="F14" s="75"/>
      <c r="G14" s="75"/>
      <c r="H14" s="76"/>
      <c r="I14" s="38" t="s">
        <v>111</v>
      </c>
      <c r="J14" s="39"/>
      <c r="K14" s="39"/>
    </row>
    <row r="15" spans="1:11" s="37" customFormat="1" ht="19.5" customHeight="1">
      <c r="A15" s="38">
        <f t="shared" si="0"/>
        <v>4</v>
      </c>
      <c r="B15" s="74" t="s">
        <v>162</v>
      </c>
      <c r="C15" s="75"/>
      <c r="D15" s="75"/>
      <c r="E15" s="75"/>
      <c r="F15" s="75"/>
      <c r="G15" s="75"/>
      <c r="H15" s="76"/>
      <c r="I15" s="38" t="s">
        <v>111</v>
      </c>
      <c r="J15" s="39"/>
      <c r="K15" s="39"/>
    </row>
    <row r="16" spans="1:11" s="37" customFormat="1" ht="15" customHeight="1">
      <c r="A16" s="38">
        <v>5</v>
      </c>
      <c r="B16" s="74" t="s">
        <v>148</v>
      </c>
      <c r="C16" s="75"/>
      <c r="D16" s="75"/>
      <c r="E16" s="75"/>
      <c r="F16" s="75"/>
      <c r="G16" s="75"/>
      <c r="H16" s="76"/>
      <c r="I16" s="38" t="s">
        <v>111</v>
      </c>
      <c r="J16" s="39"/>
      <c r="K16" s="39"/>
    </row>
    <row r="17" spans="1:11" s="37" customFormat="1" ht="60" customHeight="1">
      <c r="A17" s="38">
        <f t="shared" si="0"/>
        <v>6</v>
      </c>
      <c r="B17" s="74" t="s">
        <v>114</v>
      </c>
      <c r="C17" s="75"/>
      <c r="D17" s="75"/>
      <c r="E17" s="75"/>
      <c r="F17" s="75"/>
      <c r="G17" s="75"/>
      <c r="H17" s="76"/>
      <c r="I17" s="38" t="s">
        <v>111</v>
      </c>
      <c r="J17" s="39"/>
      <c r="K17" s="39"/>
    </row>
    <row r="18" spans="1:11" s="37" customFormat="1" ht="32.25" customHeight="1">
      <c r="A18" s="38">
        <f t="shared" si="0"/>
        <v>7</v>
      </c>
      <c r="B18" s="74" t="s">
        <v>115</v>
      </c>
      <c r="C18" s="75"/>
      <c r="D18" s="75"/>
      <c r="E18" s="75"/>
      <c r="F18" s="75"/>
      <c r="G18" s="75"/>
      <c r="H18" s="75"/>
      <c r="I18" s="38" t="s">
        <v>111</v>
      </c>
      <c r="J18" s="39"/>
      <c r="K18" s="39"/>
    </row>
    <row r="19" spans="1:11" s="37" customFormat="1" ht="43.5" customHeight="1">
      <c r="A19" s="38">
        <v>8</v>
      </c>
      <c r="B19" s="74" t="s">
        <v>116</v>
      </c>
      <c r="C19" s="75"/>
      <c r="D19" s="75"/>
      <c r="E19" s="75"/>
      <c r="F19" s="75"/>
      <c r="G19" s="75"/>
      <c r="H19" s="75"/>
      <c r="I19" s="38" t="s">
        <v>111</v>
      </c>
      <c r="J19" s="39"/>
      <c r="K19" s="39"/>
    </row>
    <row r="20" spans="1:11" s="37" customFormat="1" ht="12.75">
      <c r="A20" s="40"/>
      <c r="B20" s="41"/>
      <c r="C20" s="40"/>
      <c r="D20" s="40"/>
      <c r="E20" s="40"/>
      <c r="F20" s="40"/>
      <c r="G20" s="40"/>
      <c r="H20" s="40"/>
      <c r="I20" s="40"/>
      <c r="J20" s="40"/>
      <c r="K20" s="42"/>
    </row>
    <row r="21" spans="1:11" s="37" customFormat="1" ht="12.75">
      <c r="A21" s="40"/>
      <c r="B21" s="77" t="s">
        <v>117</v>
      </c>
      <c r="C21" s="78"/>
      <c r="D21" s="78"/>
      <c r="E21" s="78"/>
      <c r="F21" s="78"/>
      <c r="G21" s="78"/>
      <c r="H21" s="78"/>
      <c r="I21" s="78"/>
      <c r="J21" s="40"/>
      <c r="K21" s="42"/>
    </row>
    <row r="23" spans="1:11" s="1" customFormat="1" ht="46.5" customHeight="1">
      <c r="B23" s="71" t="s">
        <v>124</v>
      </c>
      <c r="C23" s="72"/>
      <c r="D23" s="72"/>
      <c r="E23" s="71" t="s">
        <v>12</v>
      </c>
      <c r="F23" s="71"/>
      <c r="G23" s="71"/>
    </row>
    <row r="24" spans="1:11" s="1" customFormat="1" ht="35.25" customHeight="1">
      <c r="B24" s="43" t="s">
        <v>11</v>
      </c>
      <c r="C24" s="3"/>
      <c r="D24" s="2"/>
      <c r="E24" s="70" t="s">
        <v>13</v>
      </c>
      <c r="F24" s="70"/>
      <c r="G24" s="70"/>
    </row>
    <row r="25" spans="1:11" ht="17.25" customHeight="1">
      <c r="B25" s="6"/>
    </row>
  </sheetData>
  <mergeCells count="19">
    <mergeCell ref="B16:H16"/>
    <mergeCell ref="A1:B1"/>
    <mergeCell ref="A2:E2"/>
    <mergeCell ref="F3:G3"/>
    <mergeCell ref="H3:I3"/>
    <mergeCell ref="A5:I5"/>
    <mergeCell ref="A10:K10"/>
    <mergeCell ref="A11:H11"/>
    <mergeCell ref="B12:H12"/>
    <mergeCell ref="B13:H13"/>
    <mergeCell ref="B14:H14"/>
    <mergeCell ref="B15:H15"/>
    <mergeCell ref="E24:G24"/>
    <mergeCell ref="B17:H17"/>
    <mergeCell ref="B18:H18"/>
    <mergeCell ref="B19:H19"/>
    <mergeCell ref="B21:I21"/>
    <mergeCell ref="B23:D23"/>
    <mergeCell ref="E23:G23"/>
  </mergeCells>
  <conditionalFormatting sqref="H3">
    <cfRule type="cellIs" dxfId="0" priority="1" operator="equal">
      <formula>0</formula>
    </cfRule>
  </conditionalFormatting>
  <pageMargins left="0.7" right="0.7" top="0.75" bottom="0.75" header="0.3" footer="0.3"/>
  <pageSetup paperSize="9" scale="69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5"/>
  <sheetViews>
    <sheetView view="pageBreakPreview" zoomScale="115" zoomScaleNormal="100" zoomScaleSheetLayoutView="115" workbookViewId="0">
      <selection sqref="A1:B1"/>
    </sheetView>
  </sheetViews>
  <sheetFormatPr defaultRowHeight="14.25"/>
  <cols>
    <col min="1" max="1" width="4.140625" style="4" bestFit="1" customWidth="1"/>
    <col min="2" max="2" width="40.5703125" style="4" customWidth="1" collapsed="1"/>
    <col min="3" max="3" width="14.28515625" style="4" customWidth="1" collapsed="1"/>
    <col min="4" max="4" width="19.5703125" style="4" bestFit="1" customWidth="1" collapsed="1"/>
    <col min="5" max="5" width="27.42578125" style="4" customWidth="1"/>
    <col min="6" max="7" width="15.5703125" style="4" customWidth="1"/>
    <col min="8" max="8" width="23" style="4" customWidth="1"/>
    <col min="9" max="9" width="21.28515625" style="5" customWidth="1"/>
    <col min="10" max="16384" width="9.140625" style="4"/>
  </cols>
  <sheetData>
    <row r="1" spans="1:11" ht="15">
      <c r="A1" s="90" t="s">
        <v>161</v>
      </c>
      <c r="B1" s="90"/>
      <c r="I1" s="30" t="s">
        <v>19</v>
      </c>
    </row>
    <row r="2" spans="1:11" ht="15">
      <c r="A2" s="83" t="s">
        <v>150</v>
      </c>
      <c r="B2" s="83"/>
      <c r="C2" s="6"/>
      <c r="D2" s="6"/>
      <c r="E2" s="6"/>
      <c r="F2" s="6"/>
      <c r="G2" s="6"/>
      <c r="H2" s="6"/>
      <c r="I2" s="14"/>
    </row>
    <row r="3" spans="1:11" ht="15">
      <c r="A3" s="23"/>
      <c r="B3" s="23"/>
      <c r="C3" s="6"/>
      <c r="D3" s="6"/>
      <c r="E3" s="6"/>
      <c r="F3" s="84" t="s">
        <v>123</v>
      </c>
      <c r="G3" s="85"/>
      <c r="H3" s="86">
        <f>Tabela125[[#Totals],[Wartość brutto
'[ zł ']]]</f>
        <v>0</v>
      </c>
      <c r="I3" s="87"/>
    </row>
    <row r="4" spans="1:11" ht="15">
      <c r="A4" s="23"/>
      <c r="B4" s="23"/>
      <c r="C4" s="6"/>
      <c r="D4" s="6"/>
      <c r="E4" s="6"/>
      <c r="F4" s="6"/>
      <c r="G4" s="6"/>
      <c r="H4" s="6"/>
      <c r="I4" s="6"/>
    </row>
    <row r="5" spans="1:11" ht="15">
      <c r="A5" s="82" t="s">
        <v>6</v>
      </c>
      <c r="B5" s="82"/>
      <c r="C5" s="82"/>
      <c r="D5" s="82"/>
      <c r="E5" s="82"/>
      <c r="F5" s="82"/>
      <c r="G5" s="82"/>
      <c r="H5" s="82"/>
      <c r="I5" s="82"/>
    </row>
    <row r="6" spans="1:11" ht="48.75" customHeight="1">
      <c r="A6" s="7" t="s">
        <v>1</v>
      </c>
      <c r="B6" s="8" t="s">
        <v>2</v>
      </c>
      <c r="C6" s="8" t="s">
        <v>3</v>
      </c>
      <c r="D6" s="8" t="s">
        <v>4</v>
      </c>
      <c r="E6" s="9" t="s">
        <v>0</v>
      </c>
      <c r="F6" s="10" t="s">
        <v>120</v>
      </c>
      <c r="G6" s="10" t="s">
        <v>121</v>
      </c>
      <c r="H6" s="10" t="s">
        <v>122</v>
      </c>
      <c r="I6" s="31" t="s">
        <v>108</v>
      </c>
    </row>
    <row r="7" spans="1:11" s="29" customFormat="1" ht="11.25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6">
        <v>6</v>
      </c>
      <c r="G7" s="27">
        <v>7</v>
      </c>
      <c r="H7" s="28">
        <v>8</v>
      </c>
      <c r="I7" s="28">
        <v>9</v>
      </c>
    </row>
    <row r="8" spans="1:11" ht="16.5" customHeight="1">
      <c r="A8" s="18">
        <v>1</v>
      </c>
      <c r="B8" s="19" t="s">
        <v>20</v>
      </c>
      <c r="C8" s="19" t="s">
        <v>21</v>
      </c>
      <c r="D8" s="19">
        <v>78042009</v>
      </c>
      <c r="E8" s="20">
        <v>46079</v>
      </c>
      <c r="F8" s="32"/>
      <c r="G8" s="32"/>
      <c r="H8" s="33"/>
      <c r="I8" s="34"/>
    </row>
    <row r="9" spans="1:11" ht="20.25" customHeight="1">
      <c r="A9" s="44"/>
      <c r="B9" s="44"/>
      <c r="C9" s="44"/>
      <c r="D9" s="11"/>
      <c r="E9" s="12" t="s">
        <v>5</v>
      </c>
      <c r="F9" s="12"/>
      <c r="G9" s="12"/>
      <c r="H9" s="12"/>
      <c r="I9" s="13"/>
    </row>
    <row r="10" spans="1:11">
      <c r="A10" s="73" t="s">
        <v>119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s="37" customFormat="1" ht="37.5" customHeight="1">
      <c r="A11" s="79" t="s">
        <v>118</v>
      </c>
      <c r="B11" s="80"/>
      <c r="C11" s="80"/>
      <c r="D11" s="80"/>
      <c r="E11" s="80"/>
      <c r="F11" s="80"/>
      <c r="G11" s="80"/>
      <c r="H11" s="81"/>
      <c r="I11" s="35" t="s">
        <v>109</v>
      </c>
      <c r="J11" s="36"/>
      <c r="K11" s="36"/>
    </row>
    <row r="12" spans="1:11" s="37" customFormat="1" ht="30.75" customHeight="1">
      <c r="A12" s="38">
        <v>1</v>
      </c>
      <c r="B12" s="74" t="s">
        <v>110</v>
      </c>
      <c r="C12" s="75"/>
      <c r="D12" s="75"/>
      <c r="E12" s="75"/>
      <c r="F12" s="75"/>
      <c r="G12" s="75"/>
      <c r="H12" s="76"/>
      <c r="I12" s="38" t="s">
        <v>111</v>
      </c>
      <c r="J12" s="39"/>
      <c r="K12" s="39"/>
    </row>
    <row r="13" spans="1:11" s="37" customFormat="1" ht="30.75" customHeight="1">
      <c r="A13" s="38">
        <f>A12+1</f>
        <v>2</v>
      </c>
      <c r="B13" s="74" t="s">
        <v>112</v>
      </c>
      <c r="C13" s="75"/>
      <c r="D13" s="75"/>
      <c r="E13" s="75"/>
      <c r="F13" s="75"/>
      <c r="G13" s="75"/>
      <c r="H13" s="76"/>
      <c r="I13" s="38" t="s">
        <v>111</v>
      </c>
      <c r="J13" s="39"/>
      <c r="K13" s="39"/>
    </row>
    <row r="14" spans="1:11" s="37" customFormat="1" ht="73.5" customHeight="1">
      <c r="A14" s="38">
        <f t="shared" ref="A14:A18" si="0">A13+1</f>
        <v>3</v>
      </c>
      <c r="B14" s="74" t="s">
        <v>113</v>
      </c>
      <c r="C14" s="75"/>
      <c r="D14" s="75"/>
      <c r="E14" s="75"/>
      <c r="F14" s="75"/>
      <c r="G14" s="75"/>
      <c r="H14" s="76"/>
      <c r="I14" s="38" t="s">
        <v>111</v>
      </c>
      <c r="J14" s="39"/>
      <c r="K14" s="39"/>
    </row>
    <row r="15" spans="1:11" s="37" customFormat="1" ht="19.5" customHeight="1">
      <c r="A15" s="38">
        <f t="shared" si="0"/>
        <v>4</v>
      </c>
      <c r="B15" s="74" t="s">
        <v>162</v>
      </c>
      <c r="C15" s="75"/>
      <c r="D15" s="75"/>
      <c r="E15" s="75"/>
      <c r="F15" s="75"/>
      <c r="G15" s="75"/>
      <c r="H15" s="76"/>
      <c r="I15" s="38" t="s">
        <v>111</v>
      </c>
      <c r="J15" s="39"/>
      <c r="K15" s="39"/>
    </row>
    <row r="16" spans="1:11" s="37" customFormat="1" ht="15" customHeight="1">
      <c r="A16" s="38">
        <v>5</v>
      </c>
      <c r="B16" s="74" t="s">
        <v>148</v>
      </c>
      <c r="C16" s="75"/>
      <c r="D16" s="75"/>
      <c r="E16" s="75"/>
      <c r="F16" s="75"/>
      <c r="G16" s="75"/>
      <c r="H16" s="76"/>
      <c r="I16" s="38" t="s">
        <v>111</v>
      </c>
      <c r="J16" s="39"/>
      <c r="K16" s="39"/>
    </row>
    <row r="17" spans="1:11" s="37" customFormat="1" ht="60" customHeight="1">
      <c r="A17" s="38">
        <f t="shared" si="0"/>
        <v>6</v>
      </c>
      <c r="B17" s="74" t="s">
        <v>114</v>
      </c>
      <c r="C17" s="75"/>
      <c r="D17" s="75"/>
      <c r="E17" s="75"/>
      <c r="F17" s="75"/>
      <c r="G17" s="75"/>
      <c r="H17" s="76"/>
      <c r="I17" s="38" t="s">
        <v>111</v>
      </c>
      <c r="J17" s="39"/>
      <c r="K17" s="39"/>
    </row>
    <row r="18" spans="1:11" s="37" customFormat="1" ht="32.25" customHeight="1">
      <c r="A18" s="38">
        <f t="shared" si="0"/>
        <v>7</v>
      </c>
      <c r="B18" s="74" t="s">
        <v>115</v>
      </c>
      <c r="C18" s="75"/>
      <c r="D18" s="75"/>
      <c r="E18" s="75"/>
      <c r="F18" s="75"/>
      <c r="G18" s="75"/>
      <c r="H18" s="75"/>
      <c r="I18" s="38" t="s">
        <v>111</v>
      </c>
      <c r="J18" s="39"/>
      <c r="K18" s="39"/>
    </row>
    <row r="19" spans="1:11" s="37" customFormat="1" ht="43.5" customHeight="1">
      <c r="A19" s="38">
        <v>8</v>
      </c>
      <c r="B19" s="74" t="s">
        <v>116</v>
      </c>
      <c r="C19" s="75"/>
      <c r="D19" s="75"/>
      <c r="E19" s="75"/>
      <c r="F19" s="75"/>
      <c r="G19" s="75"/>
      <c r="H19" s="75"/>
      <c r="I19" s="38" t="s">
        <v>111</v>
      </c>
      <c r="J19" s="39"/>
      <c r="K19" s="39"/>
    </row>
    <row r="20" spans="1:11" s="37" customFormat="1" ht="12.75">
      <c r="A20" s="40"/>
      <c r="B20" s="41"/>
      <c r="C20" s="40"/>
      <c r="D20" s="40"/>
      <c r="E20" s="40"/>
      <c r="F20" s="40"/>
      <c r="G20" s="40"/>
      <c r="H20" s="40"/>
      <c r="I20" s="40"/>
      <c r="J20" s="40"/>
      <c r="K20" s="42"/>
    </row>
    <row r="21" spans="1:11" s="37" customFormat="1" ht="12.75">
      <c r="A21" s="40"/>
      <c r="B21" s="77" t="s">
        <v>117</v>
      </c>
      <c r="C21" s="78"/>
      <c r="D21" s="78"/>
      <c r="E21" s="78"/>
      <c r="F21" s="78"/>
      <c r="G21" s="78"/>
      <c r="H21" s="78"/>
      <c r="I21" s="78"/>
      <c r="J21" s="40"/>
      <c r="K21" s="42"/>
    </row>
    <row r="23" spans="1:11" s="1" customFormat="1" ht="46.5" customHeight="1">
      <c r="B23" s="71" t="s">
        <v>124</v>
      </c>
      <c r="C23" s="72"/>
      <c r="D23" s="72"/>
      <c r="E23" s="71" t="s">
        <v>12</v>
      </c>
      <c r="F23" s="71"/>
      <c r="G23" s="71"/>
    </row>
    <row r="24" spans="1:11" s="1" customFormat="1" ht="35.25" customHeight="1">
      <c r="B24" s="43" t="s">
        <v>11</v>
      </c>
      <c r="C24" s="3"/>
      <c r="D24" s="2"/>
      <c r="E24" s="70" t="s">
        <v>13</v>
      </c>
      <c r="F24" s="70"/>
      <c r="G24" s="70"/>
    </row>
    <row r="25" spans="1:11" ht="17.25" customHeight="1">
      <c r="B25" s="6"/>
    </row>
  </sheetData>
  <mergeCells count="19">
    <mergeCell ref="B16:H16"/>
    <mergeCell ref="A1:B1"/>
    <mergeCell ref="A2:B2"/>
    <mergeCell ref="F3:G3"/>
    <mergeCell ref="H3:I3"/>
    <mergeCell ref="A5:I5"/>
    <mergeCell ref="A10:K10"/>
    <mergeCell ref="A11:H11"/>
    <mergeCell ref="B12:H12"/>
    <mergeCell ref="B13:H13"/>
    <mergeCell ref="B14:H14"/>
    <mergeCell ref="B15:H15"/>
    <mergeCell ref="E24:G24"/>
    <mergeCell ref="B17:H17"/>
    <mergeCell ref="B18:H18"/>
    <mergeCell ref="B19:H19"/>
    <mergeCell ref="B21:I21"/>
    <mergeCell ref="B23:D23"/>
    <mergeCell ref="E23:G23"/>
  </mergeCells>
  <conditionalFormatting sqref="H3">
    <cfRule type="cellIs" dxfId="18" priority="1" operator="equal">
      <formula>0</formula>
    </cfRule>
  </conditionalFormatting>
  <pageMargins left="0.7" right="0.7" top="0.75" bottom="0.75" header="0.3" footer="0.3"/>
  <pageSetup paperSize="9" scale="72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5"/>
  <sheetViews>
    <sheetView view="pageBreakPreview" zoomScale="115" zoomScaleNormal="100" zoomScaleSheetLayoutView="115" workbookViewId="0">
      <selection sqref="A1:B1"/>
    </sheetView>
  </sheetViews>
  <sheetFormatPr defaultRowHeight="14.25"/>
  <cols>
    <col min="1" max="1" width="4.140625" style="4" bestFit="1" customWidth="1"/>
    <col min="2" max="2" width="40.5703125" style="4" customWidth="1" collapsed="1"/>
    <col min="3" max="3" width="14.28515625" style="4" customWidth="1" collapsed="1"/>
    <col min="4" max="4" width="19.5703125" style="4" bestFit="1" customWidth="1" collapsed="1"/>
    <col min="5" max="5" width="27.42578125" style="4" customWidth="1"/>
    <col min="6" max="7" width="15.5703125" style="4" customWidth="1"/>
    <col min="8" max="8" width="23" style="4" customWidth="1"/>
    <col min="9" max="9" width="21.28515625" style="5" customWidth="1"/>
    <col min="10" max="16384" width="9.140625" style="4"/>
  </cols>
  <sheetData>
    <row r="1" spans="1:11" ht="15">
      <c r="A1" s="90" t="s">
        <v>161</v>
      </c>
      <c r="B1" s="90"/>
      <c r="I1" s="30" t="s">
        <v>22</v>
      </c>
    </row>
    <row r="2" spans="1:11" ht="15">
      <c r="A2" s="83" t="s">
        <v>151</v>
      </c>
      <c r="B2" s="83"/>
      <c r="C2" s="6"/>
      <c r="D2" s="6"/>
      <c r="E2" s="6"/>
      <c r="F2" s="6"/>
      <c r="G2" s="6"/>
      <c r="H2" s="6"/>
      <c r="I2" s="14"/>
    </row>
    <row r="3" spans="1:11" ht="15">
      <c r="A3" s="23"/>
      <c r="B3" s="23"/>
      <c r="C3" s="6"/>
      <c r="D3" s="6"/>
      <c r="E3" s="6"/>
      <c r="F3" s="84" t="s">
        <v>123</v>
      </c>
      <c r="G3" s="85"/>
      <c r="H3" s="86">
        <f>Tabela12526[[#Totals],[Wartość brutto
'[ zł ']]]</f>
        <v>0</v>
      </c>
      <c r="I3" s="87"/>
    </row>
    <row r="4" spans="1:11" ht="15">
      <c r="A4" s="23"/>
      <c r="B4" s="23"/>
      <c r="C4" s="6"/>
      <c r="D4" s="6"/>
      <c r="E4" s="6"/>
      <c r="F4" s="6"/>
      <c r="G4" s="6"/>
      <c r="H4" s="6"/>
      <c r="I4" s="6"/>
    </row>
    <row r="5" spans="1:11" ht="15">
      <c r="A5" s="82" t="s">
        <v>6</v>
      </c>
      <c r="B5" s="82"/>
      <c r="C5" s="82"/>
      <c r="D5" s="82"/>
      <c r="E5" s="82"/>
      <c r="F5" s="82"/>
      <c r="G5" s="82"/>
      <c r="H5" s="82"/>
      <c r="I5" s="82"/>
    </row>
    <row r="6" spans="1:11" ht="48.75" customHeight="1">
      <c r="A6" s="7" t="s">
        <v>1</v>
      </c>
      <c r="B6" s="8" t="s">
        <v>2</v>
      </c>
      <c r="C6" s="8" t="s">
        <v>3</v>
      </c>
      <c r="D6" s="8" t="s">
        <v>4</v>
      </c>
      <c r="E6" s="9" t="s">
        <v>0</v>
      </c>
      <c r="F6" s="10" t="s">
        <v>120</v>
      </c>
      <c r="G6" s="10" t="s">
        <v>121</v>
      </c>
      <c r="H6" s="10" t="s">
        <v>122</v>
      </c>
      <c r="I6" s="31" t="s">
        <v>108</v>
      </c>
    </row>
    <row r="7" spans="1:11" s="29" customFormat="1" ht="11.25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6">
        <v>6</v>
      </c>
      <c r="G7" s="27">
        <v>7</v>
      </c>
      <c r="H7" s="28">
        <v>8</v>
      </c>
      <c r="I7" s="28">
        <v>9</v>
      </c>
    </row>
    <row r="8" spans="1:11" ht="16.5" customHeight="1">
      <c r="A8" s="18">
        <v>1</v>
      </c>
      <c r="B8" s="19" t="s">
        <v>23</v>
      </c>
      <c r="C8" s="19" t="s">
        <v>24</v>
      </c>
      <c r="D8" s="21">
        <v>500749</v>
      </c>
      <c r="E8" s="22">
        <v>46063</v>
      </c>
      <c r="F8" s="32"/>
      <c r="G8" s="32"/>
      <c r="H8" s="33"/>
      <c r="I8" s="34"/>
    </row>
    <row r="9" spans="1:11" ht="20.25" customHeight="1">
      <c r="A9" s="44"/>
      <c r="B9" s="44"/>
      <c r="C9" s="44"/>
      <c r="D9" s="11"/>
      <c r="E9" s="12" t="s">
        <v>5</v>
      </c>
      <c r="F9" s="12"/>
      <c r="G9" s="12"/>
      <c r="H9" s="12"/>
      <c r="I9" s="13"/>
    </row>
    <row r="10" spans="1:11">
      <c r="A10" s="73" t="s">
        <v>119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s="37" customFormat="1" ht="37.5" customHeight="1">
      <c r="A11" s="79" t="s">
        <v>118</v>
      </c>
      <c r="B11" s="80"/>
      <c r="C11" s="80"/>
      <c r="D11" s="80"/>
      <c r="E11" s="80"/>
      <c r="F11" s="80"/>
      <c r="G11" s="80"/>
      <c r="H11" s="81"/>
      <c r="I11" s="35" t="s">
        <v>109</v>
      </c>
      <c r="J11" s="36"/>
      <c r="K11" s="36"/>
    </row>
    <row r="12" spans="1:11" s="37" customFormat="1" ht="30.75" customHeight="1">
      <c r="A12" s="38">
        <v>1</v>
      </c>
      <c r="B12" s="74" t="s">
        <v>110</v>
      </c>
      <c r="C12" s="75"/>
      <c r="D12" s="75"/>
      <c r="E12" s="75"/>
      <c r="F12" s="75"/>
      <c r="G12" s="75"/>
      <c r="H12" s="76"/>
      <c r="I12" s="38" t="s">
        <v>111</v>
      </c>
      <c r="J12" s="39"/>
      <c r="K12" s="39"/>
    </row>
    <row r="13" spans="1:11" s="37" customFormat="1" ht="30.75" customHeight="1">
      <c r="A13" s="38">
        <f>A12+1</f>
        <v>2</v>
      </c>
      <c r="B13" s="74" t="s">
        <v>112</v>
      </c>
      <c r="C13" s="75"/>
      <c r="D13" s="75"/>
      <c r="E13" s="75"/>
      <c r="F13" s="75"/>
      <c r="G13" s="75"/>
      <c r="H13" s="76"/>
      <c r="I13" s="38" t="s">
        <v>111</v>
      </c>
      <c r="J13" s="39"/>
      <c r="K13" s="39"/>
    </row>
    <row r="14" spans="1:11" s="37" customFormat="1" ht="73.5" customHeight="1">
      <c r="A14" s="38">
        <f t="shared" ref="A14:A18" si="0">A13+1</f>
        <v>3</v>
      </c>
      <c r="B14" s="74" t="s">
        <v>113</v>
      </c>
      <c r="C14" s="75"/>
      <c r="D14" s="75"/>
      <c r="E14" s="75"/>
      <c r="F14" s="75"/>
      <c r="G14" s="75"/>
      <c r="H14" s="76"/>
      <c r="I14" s="38" t="s">
        <v>111</v>
      </c>
      <c r="J14" s="39"/>
      <c r="K14" s="39"/>
    </row>
    <row r="15" spans="1:11" s="37" customFormat="1" ht="19.5" customHeight="1">
      <c r="A15" s="38">
        <f t="shared" si="0"/>
        <v>4</v>
      </c>
      <c r="B15" s="74" t="s">
        <v>162</v>
      </c>
      <c r="C15" s="75"/>
      <c r="D15" s="75"/>
      <c r="E15" s="75"/>
      <c r="F15" s="75"/>
      <c r="G15" s="75"/>
      <c r="H15" s="76"/>
      <c r="I15" s="38" t="s">
        <v>111</v>
      </c>
      <c r="J15" s="39"/>
      <c r="K15" s="39"/>
    </row>
    <row r="16" spans="1:11" s="37" customFormat="1" ht="15" customHeight="1">
      <c r="A16" s="38">
        <v>5</v>
      </c>
      <c r="B16" s="74" t="s">
        <v>148</v>
      </c>
      <c r="C16" s="75"/>
      <c r="D16" s="75"/>
      <c r="E16" s="75"/>
      <c r="F16" s="75"/>
      <c r="G16" s="75"/>
      <c r="H16" s="76"/>
      <c r="I16" s="38" t="s">
        <v>111</v>
      </c>
      <c r="J16" s="39"/>
      <c r="K16" s="39"/>
    </row>
    <row r="17" spans="1:11" s="37" customFormat="1" ht="60" customHeight="1">
      <c r="A17" s="38">
        <f t="shared" si="0"/>
        <v>6</v>
      </c>
      <c r="B17" s="74" t="s">
        <v>114</v>
      </c>
      <c r="C17" s="75"/>
      <c r="D17" s="75"/>
      <c r="E17" s="75"/>
      <c r="F17" s="75"/>
      <c r="G17" s="75"/>
      <c r="H17" s="76"/>
      <c r="I17" s="38" t="s">
        <v>111</v>
      </c>
      <c r="J17" s="39"/>
      <c r="K17" s="39"/>
    </row>
    <row r="18" spans="1:11" s="37" customFormat="1" ht="32.25" customHeight="1">
      <c r="A18" s="38">
        <f t="shared" si="0"/>
        <v>7</v>
      </c>
      <c r="B18" s="74" t="s">
        <v>115</v>
      </c>
      <c r="C18" s="75"/>
      <c r="D18" s="75"/>
      <c r="E18" s="75"/>
      <c r="F18" s="75"/>
      <c r="G18" s="75"/>
      <c r="H18" s="75"/>
      <c r="I18" s="38" t="s">
        <v>111</v>
      </c>
      <c r="J18" s="39"/>
      <c r="K18" s="39"/>
    </row>
    <row r="19" spans="1:11" s="37" customFormat="1" ht="43.5" customHeight="1">
      <c r="A19" s="38">
        <v>8</v>
      </c>
      <c r="B19" s="74" t="s">
        <v>116</v>
      </c>
      <c r="C19" s="75"/>
      <c r="D19" s="75"/>
      <c r="E19" s="75"/>
      <c r="F19" s="75"/>
      <c r="G19" s="75"/>
      <c r="H19" s="75"/>
      <c r="I19" s="38" t="s">
        <v>111</v>
      </c>
      <c r="J19" s="39"/>
      <c r="K19" s="39"/>
    </row>
    <row r="20" spans="1:11" s="37" customFormat="1" ht="12.75">
      <c r="A20" s="40"/>
      <c r="B20" s="41"/>
      <c r="C20" s="40"/>
      <c r="D20" s="40"/>
      <c r="E20" s="40"/>
      <c r="F20" s="40"/>
      <c r="G20" s="40"/>
      <c r="H20" s="40"/>
      <c r="I20" s="40"/>
      <c r="J20" s="40"/>
      <c r="K20" s="42"/>
    </row>
    <row r="21" spans="1:11" s="37" customFormat="1" ht="12.75">
      <c r="A21" s="40"/>
      <c r="B21" s="77" t="s">
        <v>117</v>
      </c>
      <c r="C21" s="78"/>
      <c r="D21" s="78"/>
      <c r="E21" s="78"/>
      <c r="F21" s="78"/>
      <c r="G21" s="78"/>
      <c r="H21" s="78"/>
      <c r="I21" s="78"/>
      <c r="J21" s="40"/>
      <c r="K21" s="42"/>
    </row>
    <row r="23" spans="1:11" s="1" customFormat="1" ht="46.5" customHeight="1">
      <c r="B23" s="71" t="s">
        <v>124</v>
      </c>
      <c r="C23" s="72"/>
      <c r="D23" s="72"/>
      <c r="E23" s="71" t="s">
        <v>12</v>
      </c>
      <c r="F23" s="71"/>
      <c r="G23" s="71"/>
    </row>
    <row r="24" spans="1:11" s="1" customFormat="1" ht="35.25" customHeight="1">
      <c r="B24" s="43" t="s">
        <v>11</v>
      </c>
      <c r="C24" s="3"/>
      <c r="D24" s="2"/>
      <c r="E24" s="70" t="s">
        <v>13</v>
      </c>
      <c r="F24" s="70"/>
      <c r="G24" s="70"/>
    </row>
    <row r="25" spans="1:11" ht="17.25" customHeight="1">
      <c r="B25" s="6"/>
    </row>
  </sheetData>
  <mergeCells count="19">
    <mergeCell ref="B16:H16"/>
    <mergeCell ref="A1:B1"/>
    <mergeCell ref="A2:B2"/>
    <mergeCell ref="F3:G3"/>
    <mergeCell ref="H3:I3"/>
    <mergeCell ref="A5:I5"/>
    <mergeCell ref="A10:K10"/>
    <mergeCell ref="A11:H11"/>
    <mergeCell ref="B12:H12"/>
    <mergeCell ref="B13:H13"/>
    <mergeCell ref="B14:H14"/>
    <mergeCell ref="B15:H15"/>
    <mergeCell ref="E24:G24"/>
    <mergeCell ref="B17:H17"/>
    <mergeCell ref="B18:H18"/>
    <mergeCell ref="B19:H19"/>
    <mergeCell ref="B21:I21"/>
    <mergeCell ref="B23:D23"/>
    <mergeCell ref="E23:G23"/>
  </mergeCells>
  <conditionalFormatting sqref="H3">
    <cfRule type="cellIs" dxfId="17" priority="1" operator="equal">
      <formula>0</formula>
    </cfRule>
  </conditionalFormatting>
  <pageMargins left="0.7" right="0.7" top="0.75" bottom="0.75" header="0.3" footer="0.3"/>
  <pageSetup paperSize="9" scale="72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5"/>
  <sheetViews>
    <sheetView view="pageBreakPreview" zoomScale="115" zoomScaleNormal="100" zoomScaleSheetLayoutView="115" workbookViewId="0">
      <selection sqref="A1:B1"/>
    </sheetView>
  </sheetViews>
  <sheetFormatPr defaultRowHeight="14.25"/>
  <cols>
    <col min="1" max="1" width="4.140625" style="4" bestFit="1" customWidth="1"/>
    <col min="2" max="2" width="40.5703125" style="4" customWidth="1" collapsed="1"/>
    <col min="3" max="3" width="14.28515625" style="4" customWidth="1" collapsed="1"/>
    <col min="4" max="4" width="19.5703125" style="4" bestFit="1" customWidth="1" collapsed="1"/>
    <col min="5" max="5" width="27.42578125" style="4" customWidth="1"/>
    <col min="6" max="7" width="15.5703125" style="4" customWidth="1"/>
    <col min="8" max="8" width="23" style="4" customWidth="1"/>
    <col min="9" max="9" width="21.28515625" style="5" customWidth="1"/>
    <col min="10" max="16384" width="9.140625" style="4"/>
  </cols>
  <sheetData>
    <row r="1" spans="1:11" ht="15">
      <c r="A1" s="90" t="s">
        <v>161</v>
      </c>
      <c r="B1" s="90"/>
      <c r="I1" s="30" t="s">
        <v>126</v>
      </c>
    </row>
    <row r="2" spans="1:11" ht="15">
      <c r="A2" s="83" t="s">
        <v>152</v>
      </c>
      <c r="B2" s="83"/>
      <c r="C2" s="6"/>
      <c r="D2" s="6"/>
      <c r="E2" s="6"/>
      <c r="F2" s="6"/>
      <c r="G2" s="6"/>
      <c r="H2" s="6"/>
      <c r="I2" s="14"/>
    </row>
    <row r="3" spans="1:11" ht="15">
      <c r="A3" s="23"/>
      <c r="B3" s="23"/>
      <c r="C3" s="6"/>
      <c r="D3" s="6"/>
      <c r="E3" s="6"/>
      <c r="F3" s="84" t="s">
        <v>123</v>
      </c>
      <c r="G3" s="85"/>
      <c r="H3" s="86">
        <f>Tabela1252627[[#Totals],[Wartość brutto
'[ zł ']]]</f>
        <v>0</v>
      </c>
      <c r="I3" s="87"/>
    </row>
    <row r="4" spans="1:11" ht="15">
      <c r="A4" s="23"/>
      <c r="B4" s="23"/>
      <c r="C4" s="6"/>
      <c r="D4" s="6"/>
      <c r="E4" s="6"/>
      <c r="F4" s="6"/>
      <c r="G4" s="6"/>
      <c r="H4" s="6"/>
      <c r="I4" s="6"/>
    </row>
    <row r="5" spans="1:11" ht="15">
      <c r="A5" s="82" t="s">
        <v>6</v>
      </c>
      <c r="B5" s="82"/>
      <c r="C5" s="82"/>
      <c r="D5" s="82"/>
      <c r="E5" s="82"/>
      <c r="F5" s="82"/>
      <c r="G5" s="82"/>
      <c r="H5" s="82"/>
      <c r="I5" s="82"/>
    </row>
    <row r="6" spans="1:11" ht="48.75" customHeight="1">
      <c r="A6" s="7" t="s">
        <v>1</v>
      </c>
      <c r="B6" s="8" t="s">
        <v>2</v>
      </c>
      <c r="C6" s="8" t="s">
        <v>3</v>
      </c>
      <c r="D6" s="8" t="s">
        <v>4</v>
      </c>
      <c r="E6" s="9" t="s">
        <v>0</v>
      </c>
      <c r="F6" s="10" t="s">
        <v>120</v>
      </c>
      <c r="G6" s="10" t="s">
        <v>121</v>
      </c>
      <c r="H6" s="10" t="s">
        <v>122</v>
      </c>
      <c r="I6" s="31" t="s">
        <v>108</v>
      </c>
    </row>
    <row r="7" spans="1:11" s="29" customFormat="1" ht="11.25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6">
        <v>6</v>
      </c>
      <c r="G7" s="27">
        <v>7</v>
      </c>
      <c r="H7" s="28">
        <v>8</v>
      </c>
      <c r="I7" s="28">
        <v>9</v>
      </c>
    </row>
    <row r="8" spans="1:11" ht="16.5" customHeight="1">
      <c r="A8" s="18">
        <v>1</v>
      </c>
      <c r="B8" s="18" t="s">
        <v>25</v>
      </c>
      <c r="C8" s="18" t="s">
        <v>26</v>
      </c>
      <c r="D8" s="18" t="s">
        <v>27</v>
      </c>
      <c r="E8" s="46">
        <v>46066</v>
      </c>
      <c r="F8" s="32"/>
      <c r="G8" s="32"/>
      <c r="H8" s="33"/>
      <c r="I8" s="34"/>
    </row>
    <row r="9" spans="1:11" ht="20.25" customHeight="1">
      <c r="A9" s="44"/>
      <c r="B9" s="44"/>
      <c r="C9" s="44"/>
      <c r="D9" s="11"/>
      <c r="E9" s="12" t="s">
        <v>5</v>
      </c>
      <c r="F9" s="12"/>
      <c r="G9" s="12"/>
      <c r="H9" s="12"/>
      <c r="I9" s="13"/>
    </row>
    <row r="10" spans="1:11">
      <c r="A10" s="73" t="s">
        <v>119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s="37" customFormat="1" ht="37.5" customHeight="1">
      <c r="A11" s="79" t="s">
        <v>118</v>
      </c>
      <c r="B11" s="80"/>
      <c r="C11" s="80"/>
      <c r="D11" s="80"/>
      <c r="E11" s="80"/>
      <c r="F11" s="80"/>
      <c r="G11" s="80"/>
      <c r="H11" s="81"/>
      <c r="I11" s="35" t="s">
        <v>109</v>
      </c>
      <c r="J11" s="36"/>
      <c r="K11" s="36"/>
    </row>
    <row r="12" spans="1:11" s="37" customFormat="1" ht="30.75" customHeight="1">
      <c r="A12" s="38">
        <v>1</v>
      </c>
      <c r="B12" s="74" t="s">
        <v>164</v>
      </c>
      <c r="C12" s="75"/>
      <c r="D12" s="75"/>
      <c r="E12" s="75"/>
      <c r="F12" s="75"/>
      <c r="G12" s="75"/>
      <c r="H12" s="76"/>
      <c r="I12" s="38" t="s">
        <v>111</v>
      </c>
      <c r="J12" s="39"/>
      <c r="K12" s="39"/>
    </row>
    <row r="13" spans="1:11" s="37" customFormat="1" ht="30.75" customHeight="1">
      <c r="A13" s="38">
        <f>A12+1</f>
        <v>2</v>
      </c>
      <c r="B13" s="74" t="s">
        <v>112</v>
      </c>
      <c r="C13" s="75"/>
      <c r="D13" s="75"/>
      <c r="E13" s="75"/>
      <c r="F13" s="75"/>
      <c r="G13" s="75"/>
      <c r="H13" s="76"/>
      <c r="I13" s="38" t="s">
        <v>111</v>
      </c>
      <c r="J13" s="39"/>
      <c r="K13" s="39"/>
    </row>
    <row r="14" spans="1:11" s="37" customFormat="1" ht="73.5" customHeight="1">
      <c r="A14" s="38">
        <f t="shared" ref="A14:A18" si="0">A13+1</f>
        <v>3</v>
      </c>
      <c r="B14" s="74" t="s">
        <v>113</v>
      </c>
      <c r="C14" s="75"/>
      <c r="D14" s="75"/>
      <c r="E14" s="75"/>
      <c r="F14" s="75"/>
      <c r="G14" s="75"/>
      <c r="H14" s="76"/>
      <c r="I14" s="38" t="s">
        <v>111</v>
      </c>
      <c r="J14" s="39"/>
      <c r="K14" s="39"/>
    </row>
    <row r="15" spans="1:11" s="37" customFormat="1" ht="19.5" customHeight="1">
      <c r="A15" s="38">
        <f t="shared" si="0"/>
        <v>4</v>
      </c>
      <c r="B15" s="74" t="s">
        <v>162</v>
      </c>
      <c r="C15" s="75"/>
      <c r="D15" s="75"/>
      <c r="E15" s="75"/>
      <c r="F15" s="75"/>
      <c r="G15" s="75"/>
      <c r="H15" s="76"/>
      <c r="I15" s="38" t="s">
        <v>111</v>
      </c>
      <c r="J15" s="39"/>
      <c r="K15" s="39"/>
    </row>
    <row r="16" spans="1:11" s="37" customFormat="1" ht="15" customHeight="1">
      <c r="A16" s="38">
        <v>5</v>
      </c>
      <c r="B16" s="74" t="s">
        <v>148</v>
      </c>
      <c r="C16" s="75"/>
      <c r="D16" s="75"/>
      <c r="E16" s="75"/>
      <c r="F16" s="75"/>
      <c r="G16" s="75"/>
      <c r="H16" s="76"/>
      <c r="I16" s="38" t="s">
        <v>111</v>
      </c>
      <c r="J16" s="39"/>
      <c r="K16" s="39"/>
    </row>
    <row r="17" spans="1:11" s="37" customFormat="1" ht="60" customHeight="1">
      <c r="A17" s="38">
        <f t="shared" si="0"/>
        <v>6</v>
      </c>
      <c r="B17" s="74" t="s">
        <v>114</v>
      </c>
      <c r="C17" s="75"/>
      <c r="D17" s="75"/>
      <c r="E17" s="75"/>
      <c r="F17" s="75"/>
      <c r="G17" s="75"/>
      <c r="H17" s="76"/>
      <c r="I17" s="38" t="s">
        <v>111</v>
      </c>
      <c r="J17" s="39"/>
      <c r="K17" s="39"/>
    </row>
    <row r="18" spans="1:11" s="37" customFormat="1" ht="32.25" customHeight="1">
      <c r="A18" s="38">
        <f t="shared" si="0"/>
        <v>7</v>
      </c>
      <c r="B18" s="74" t="s">
        <v>115</v>
      </c>
      <c r="C18" s="75"/>
      <c r="D18" s="75"/>
      <c r="E18" s="75"/>
      <c r="F18" s="75"/>
      <c r="G18" s="75"/>
      <c r="H18" s="75"/>
      <c r="I18" s="38" t="s">
        <v>111</v>
      </c>
      <c r="J18" s="39"/>
      <c r="K18" s="39"/>
    </row>
    <row r="19" spans="1:11" s="37" customFormat="1" ht="43.5" customHeight="1">
      <c r="A19" s="38">
        <v>8</v>
      </c>
      <c r="B19" s="74" t="s">
        <v>116</v>
      </c>
      <c r="C19" s="75"/>
      <c r="D19" s="75"/>
      <c r="E19" s="75"/>
      <c r="F19" s="75"/>
      <c r="G19" s="75"/>
      <c r="H19" s="75"/>
      <c r="I19" s="38" t="s">
        <v>111</v>
      </c>
      <c r="J19" s="39"/>
      <c r="K19" s="39"/>
    </row>
    <row r="20" spans="1:11" s="37" customFormat="1" ht="12.75">
      <c r="A20" s="40"/>
      <c r="B20" s="41"/>
      <c r="C20" s="40"/>
      <c r="D20" s="40"/>
      <c r="E20" s="40"/>
      <c r="F20" s="40"/>
      <c r="G20" s="40"/>
      <c r="H20" s="40"/>
      <c r="I20" s="40"/>
      <c r="J20" s="40"/>
      <c r="K20" s="42"/>
    </row>
    <row r="21" spans="1:11" s="37" customFormat="1" ht="12.75">
      <c r="A21" s="40"/>
      <c r="B21" s="77" t="s">
        <v>117</v>
      </c>
      <c r="C21" s="78"/>
      <c r="D21" s="78"/>
      <c r="E21" s="78"/>
      <c r="F21" s="78"/>
      <c r="G21" s="78"/>
      <c r="H21" s="78"/>
      <c r="I21" s="78"/>
      <c r="J21" s="40"/>
      <c r="K21" s="42"/>
    </row>
    <row r="23" spans="1:11" s="1" customFormat="1" ht="46.5" customHeight="1">
      <c r="B23" s="71" t="s">
        <v>124</v>
      </c>
      <c r="C23" s="72"/>
      <c r="D23" s="72"/>
      <c r="E23" s="71" t="s">
        <v>12</v>
      </c>
      <c r="F23" s="71"/>
      <c r="G23" s="71"/>
    </row>
    <row r="24" spans="1:11" s="1" customFormat="1" ht="35.25" customHeight="1">
      <c r="B24" s="43" t="s">
        <v>11</v>
      </c>
      <c r="C24" s="3"/>
      <c r="D24" s="2"/>
      <c r="E24" s="70" t="s">
        <v>13</v>
      </c>
      <c r="F24" s="70"/>
      <c r="G24" s="70"/>
    </row>
    <row r="25" spans="1:11" ht="17.25" customHeight="1">
      <c r="B25" s="6"/>
    </row>
  </sheetData>
  <mergeCells count="19">
    <mergeCell ref="B16:H16"/>
    <mergeCell ref="A1:B1"/>
    <mergeCell ref="A2:B2"/>
    <mergeCell ref="F3:G3"/>
    <mergeCell ref="H3:I3"/>
    <mergeCell ref="A5:I5"/>
    <mergeCell ref="A10:K10"/>
    <mergeCell ref="A11:H11"/>
    <mergeCell ref="B12:H12"/>
    <mergeCell ref="B13:H13"/>
    <mergeCell ref="B14:H14"/>
    <mergeCell ref="B15:H15"/>
    <mergeCell ref="E24:G24"/>
    <mergeCell ref="B17:H17"/>
    <mergeCell ref="B18:H18"/>
    <mergeCell ref="B19:H19"/>
    <mergeCell ref="B21:I21"/>
    <mergeCell ref="B23:D23"/>
    <mergeCell ref="E23:G23"/>
  </mergeCells>
  <conditionalFormatting sqref="H3">
    <cfRule type="cellIs" dxfId="16" priority="1" operator="equal">
      <formula>0</formula>
    </cfRule>
  </conditionalFormatting>
  <pageMargins left="0.7" right="0.7" top="0.75" bottom="0.75" header="0.3" footer="0.3"/>
  <pageSetup paperSize="9" scale="72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5"/>
  <sheetViews>
    <sheetView view="pageBreakPreview" zoomScale="115" zoomScaleNormal="100" zoomScaleSheetLayoutView="115" workbookViewId="0">
      <selection activeCell="B15" sqref="B15:H15"/>
    </sheetView>
  </sheetViews>
  <sheetFormatPr defaultRowHeight="14.25"/>
  <cols>
    <col min="1" max="1" width="4.140625" style="4" bestFit="1" customWidth="1"/>
    <col min="2" max="2" width="40.5703125" style="4" customWidth="1" collapsed="1"/>
    <col min="3" max="3" width="14.28515625" style="4" customWidth="1" collapsed="1"/>
    <col min="4" max="4" width="19.5703125" style="4" bestFit="1" customWidth="1" collapsed="1"/>
    <col min="5" max="5" width="27.42578125" style="4" customWidth="1"/>
    <col min="6" max="7" width="15.5703125" style="4" customWidth="1"/>
    <col min="8" max="8" width="23" style="4" customWidth="1"/>
    <col min="9" max="9" width="21.28515625" style="5" customWidth="1"/>
    <col min="10" max="16384" width="9.140625" style="4"/>
  </cols>
  <sheetData>
    <row r="1" spans="1:11" ht="15">
      <c r="A1" s="90" t="s">
        <v>161</v>
      </c>
      <c r="B1" s="90"/>
      <c r="I1" s="30" t="s">
        <v>28</v>
      </c>
    </row>
    <row r="2" spans="1:11" ht="15">
      <c r="A2" s="83" t="s">
        <v>153</v>
      </c>
      <c r="B2" s="83"/>
      <c r="C2" s="6"/>
      <c r="D2" s="6"/>
      <c r="E2" s="6"/>
      <c r="F2" s="6"/>
      <c r="G2" s="6"/>
      <c r="H2" s="6"/>
      <c r="I2" s="14"/>
    </row>
    <row r="3" spans="1:11" ht="15">
      <c r="A3" s="23"/>
      <c r="B3" s="23"/>
      <c r="C3" s="6"/>
      <c r="D3" s="6"/>
      <c r="E3" s="6"/>
      <c r="F3" s="84" t="s">
        <v>123</v>
      </c>
      <c r="G3" s="85"/>
      <c r="H3" s="86">
        <f>Tabela125262728[[#Totals],[Wartość brutto
'[ zł ']]]</f>
        <v>0</v>
      </c>
      <c r="I3" s="87"/>
    </row>
    <row r="4" spans="1:11" ht="15">
      <c r="A4" s="23"/>
      <c r="B4" s="23"/>
      <c r="C4" s="6"/>
      <c r="D4" s="6"/>
      <c r="E4" s="6"/>
      <c r="F4" s="6"/>
      <c r="G4" s="6"/>
      <c r="H4" s="6"/>
      <c r="I4" s="6"/>
    </row>
    <row r="5" spans="1:11" ht="15">
      <c r="A5" s="82" t="s">
        <v>6</v>
      </c>
      <c r="B5" s="82"/>
      <c r="C5" s="82"/>
      <c r="D5" s="82"/>
      <c r="E5" s="82"/>
      <c r="F5" s="82"/>
      <c r="G5" s="82"/>
      <c r="H5" s="82"/>
      <c r="I5" s="82"/>
    </row>
    <row r="6" spans="1:11" ht="48.75" customHeight="1">
      <c r="A6" s="7" t="s">
        <v>1</v>
      </c>
      <c r="B6" s="8" t="s">
        <v>2</v>
      </c>
      <c r="C6" s="8" t="s">
        <v>3</v>
      </c>
      <c r="D6" s="8" t="s">
        <v>4</v>
      </c>
      <c r="E6" s="9" t="s">
        <v>0</v>
      </c>
      <c r="F6" s="10" t="s">
        <v>120</v>
      </c>
      <c r="G6" s="10" t="s">
        <v>121</v>
      </c>
      <c r="H6" s="10" t="s">
        <v>122</v>
      </c>
      <c r="I6" s="31" t="s">
        <v>108</v>
      </c>
    </row>
    <row r="7" spans="1:11" s="29" customFormat="1" ht="11.25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6">
        <v>6</v>
      </c>
      <c r="G7" s="27">
        <v>7</v>
      </c>
      <c r="H7" s="28">
        <v>8</v>
      </c>
      <c r="I7" s="28">
        <v>9</v>
      </c>
    </row>
    <row r="8" spans="1:11" ht="26.25" customHeight="1">
      <c r="A8" s="18">
        <v>1</v>
      </c>
      <c r="B8" s="18" t="s">
        <v>29</v>
      </c>
      <c r="C8" s="50" t="s">
        <v>30</v>
      </c>
      <c r="D8" s="18" t="s">
        <v>31</v>
      </c>
      <c r="E8" s="46">
        <v>46073</v>
      </c>
      <c r="F8" s="32"/>
      <c r="G8" s="32"/>
      <c r="H8" s="33"/>
      <c r="I8" s="34"/>
    </row>
    <row r="9" spans="1:11" ht="20.25" customHeight="1">
      <c r="A9" s="44"/>
      <c r="B9" s="44"/>
      <c r="C9" s="44"/>
      <c r="D9" s="11"/>
      <c r="E9" s="12" t="s">
        <v>5</v>
      </c>
      <c r="F9" s="12"/>
      <c r="G9" s="12"/>
      <c r="H9" s="12"/>
      <c r="I9" s="13"/>
    </row>
    <row r="10" spans="1:11">
      <c r="A10" s="73" t="s">
        <v>119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s="37" customFormat="1" ht="37.5" customHeight="1">
      <c r="A11" s="79" t="s">
        <v>118</v>
      </c>
      <c r="B11" s="80"/>
      <c r="C11" s="80"/>
      <c r="D11" s="80"/>
      <c r="E11" s="80"/>
      <c r="F11" s="80"/>
      <c r="G11" s="80"/>
      <c r="H11" s="81"/>
      <c r="I11" s="35" t="s">
        <v>109</v>
      </c>
      <c r="J11" s="36"/>
      <c r="K11" s="36"/>
    </row>
    <row r="12" spans="1:11" s="37" customFormat="1" ht="30.75" customHeight="1">
      <c r="A12" s="38">
        <v>1</v>
      </c>
      <c r="B12" s="74" t="s">
        <v>110</v>
      </c>
      <c r="C12" s="75"/>
      <c r="D12" s="75"/>
      <c r="E12" s="75"/>
      <c r="F12" s="75"/>
      <c r="G12" s="75"/>
      <c r="H12" s="76"/>
      <c r="I12" s="38" t="s">
        <v>111</v>
      </c>
      <c r="J12" s="39"/>
      <c r="K12" s="39"/>
    </row>
    <row r="13" spans="1:11" s="37" customFormat="1" ht="30.75" customHeight="1">
      <c r="A13" s="38">
        <f>A12+1</f>
        <v>2</v>
      </c>
      <c r="B13" s="74" t="s">
        <v>112</v>
      </c>
      <c r="C13" s="75"/>
      <c r="D13" s="75"/>
      <c r="E13" s="75"/>
      <c r="F13" s="75"/>
      <c r="G13" s="75"/>
      <c r="H13" s="76"/>
      <c r="I13" s="38" t="s">
        <v>111</v>
      </c>
      <c r="J13" s="39"/>
      <c r="K13" s="39"/>
    </row>
    <row r="14" spans="1:11" s="37" customFormat="1" ht="73.5" customHeight="1">
      <c r="A14" s="38">
        <f t="shared" ref="A14:A18" si="0">A13+1</f>
        <v>3</v>
      </c>
      <c r="B14" s="74" t="s">
        <v>113</v>
      </c>
      <c r="C14" s="75"/>
      <c r="D14" s="75"/>
      <c r="E14" s="75"/>
      <c r="F14" s="75"/>
      <c r="G14" s="75"/>
      <c r="H14" s="76"/>
      <c r="I14" s="38" t="s">
        <v>111</v>
      </c>
      <c r="J14" s="39"/>
      <c r="K14" s="39"/>
    </row>
    <row r="15" spans="1:11" s="37" customFormat="1" ht="19.5" customHeight="1">
      <c r="A15" s="38">
        <f t="shared" si="0"/>
        <v>4</v>
      </c>
      <c r="B15" s="74" t="s">
        <v>165</v>
      </c>
      <c r="C15" s="75"/>
      <c r="D15" s="75"/>
      <c r="E15" s="75"/>
      <c r="F15" s="75"/>
      <c r="G15" s="75"/>
      <c r="H15" s="76"/>
      <c r="I15" s="38" t="s">
        <v>111</v>
      </c>
      <c r="J15" s="39"/>
      <c r="K15" s="39"/>
    </row>
    <row r="16" spans="1:11" s="37" customFormat="1" ht="15" customHeight="1">
      <c r="A16" s="38">
        <v>5</v>
      </c>
      <c r="B16" s="74" t="s">
        <v>148</v>
      </c>
      <c r="C16" s="75"/>
      <c r="D16" s="75"/>
      <c r="E16" s="75"/>
      <c r="F16" s="75"/>
      <c r="G16" s="75"/>
      <c r="H16" s="76"/>
      <c r="I16" s="38" t="s">
        <v>111</v>
      </c>
      <c r="J16" s="39"/>
      <c r="K16" s="39"/>
    </row>
    <row r="17" spans="1:11" s="37" customFormat="1" ht="60" customHeight="1">
      <c r="A17" s="38">
        <f t="shared" si="0"/>
        <v>6</v>
      </c>
      <c r="B17" s="74" t="s">
        <v>114</v>
      </c>
      <c r="C17" s="75"/>
      <c r="D17" s="75"/>
      <c r="E17" s="75"/>
      <c r="F17" s="75"/>
      <c r="G17" s="75"/>
      <c r="H17" s="76"/>
      <c r="I17" s="38" t="s">
        <v>111</v>
      </c>
      <c r="J17" s="39"/>
      <c r="K17" s="39"/>
    </row>
    <row r="18" spans="1:11" s="37" customFormat="1" ht="32.25" customHeight="1">
      <c r="A18" s="38">
        <f t="shared" si="0"/>
        <v>7</v>
      </c>
      <c r="B18" s="74" t="s">
        <v>115</v>
      </c>
      <c r="C18" s="75"/>
      <c r="D18" s="75"/>
      <c r="E18" s="75"/>
      <c r="F18" s="75"/>
      <c r="G18" s="75"/>
      <c r="H18" s="75"/>
      <c r="I18" s="38" t="s">
        <v>111</v>
      </c>
      <c r="J18" s="39"/>
      <c r="K18" s="39"/>
    </row>
    <row r="19" spans="1:11" s="37" customFormat="1" ht="43.5" customHeight="1">
      <c r="A19" s="38">
        <v>8</v>
      </c>
      <c r="B19" s="74" t="s">
        <v>116</v>
      </c>
      <c r="C19" s="75"/>
      <c r="D19" s="75"/>
      <c r="E19" s="75"/>
      <c r="F19" s="75"/>
      <c r="G19" s="75"/>
      <c r="H19" s="75"/>
      <c r="I19" s="38" t="s">
        <v>111</v>
      </c>
      <c r="J19" s="39"/>
      <c r="K19" s="39"/>
    </row>
    <row r="20" spans="1:11" s="37" customFormat="1" ht="12.75">
      <c r="A20" s="40"/>
      <c r="B20" s="41"/>
      <c r="C20" s="40"/>
      <c r="D20" s="40"/>
      <c r="E20" s="40"/>
      <c r="F20" s="40"/>
      <c r="G20" s="40"/>
      <c r="H20" s="40"/>
      <c r="I20" s="40"/>
      <c r="J20" s="40"/>
      <c r="K20" s="42"/>
    </row>
    <row r="21" spans="1:11" s="37" customFormat="1" ht="12.75">
      <c r="A21" s="40"/>
      <c r="B21" s="77" t="s">
        <v>117</v>
      </c>
      <c r="C21" s="78"/>
      <c r="D21" s="78"/>
      <c r="E21" s="78"/>
      <c r="F21" s="78"/>
      <c r="G21" s="78"/>
      <c r="H21" s="78"/>
      <c r="I21" s="78"/>
      <c r="J21" s="40"/>
      <c r="K21" s="42"/>
    </row>
    <row r="23" spans="1:11" s="1" customFormat="1" ht="46.5" customHeight="1">
      <c r="B23" s="71" t="s">
        <v>124</v>
      </c>
      <c r="C23" s="72"/>
      <c r="D23" s="72"/>
      <c r="E23" s="71" t="s">
        <v>12</v>
      </c>
      <c r="F23" s="71"/>
      <c r="G23" s="71"/>
    </row>
    <row r="24" spans="1:11" s="1" customFormat="1" ht="35.25" customHeight="1">
      <c r="B24" s="43" t="s">
        <v>11</v>
      </c>
      <c r="C24" s="3"/>
      <c r="D24" s="2"/>
      <c r="E24" s="70" t="s">
        <v>13</v>
      </c>
      <c r="F24" s="70"/>
      <c r="G24" s="70"/>
    </row>
    <row r="25" spans="1:11" ht="17.25" customHeight="1">
      <c r="B25" s="6"/>
    </row>
  </sheetData>
  <mergeCells count="19">
    <mergeCell ref="B16:H16"/>
    <mergeCell ref="A1:B1"/>
    <mergeCell ref="A2:B2"/>
    <mergeCell ref="F3:G3"/>
    <mergeCell ref="H3:I3"/>
    <mergeCell ref="A5:I5"/>
    <mergeCell ref="A10:K10"/>
    <mergeCell ref="A11:H11"/>
    <mergeCell ref="B12:H12"/>
    <mergeCell ref="B13:H13"/>
    <mergeCell ref="B14:H14"/>
    <mergeCell ref="B15:H15"/>
    <mergeCell ref="E24:G24"/>
    <mergeCell ref="B17:H17"/>
    <mergeCell ref="B18:H18"/>
    <mergeCell ref="B19:H19"/>
    <mergeCell ref="B21:I21"/>
    <mergeCell ref="B23:D23"/>
    <mergeCell ref="E23:G23"/>
  </mergeCells>
  <conditionalFormatting sqref="H3">
    <cfRule type="cellIs" dxfId="15" priority="1" operator="equal">
      <formula>0</formula>
    </cfRule>
  </conditionalFormatting>
  <pageMargins left="0.7" right="0.7" top="0.75" bottom="0.75" header="0.3" footer="0.3"/>
  <pageSetup paperSize="9" scale="72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5"/>
  <sheetViews>
    <sheetView view="pageBreakPreview" zoomScale="115" zoomScaleNormal="100" zoomScaleSheetLayoutView="115" workbookViewId="0">
      <selection activeCell="B16" sqref="B16:H16"/>
    </sheetView>
  </sheetViews>
  <sheetFormatPr defaultRowHeight="14.25"/>
  <cols>
    <col min="1" max="1" width="4.140625" style="4" bestFit="1" customWidth="1"/>
    <col min="2" max="2" width="40.5703125" style="4" customWidth="1" collapsed="1"/>
    <col min="3" max="3" width="14.28515625" style="4" customWidth="1" collapsed="1"/>
    <col min="4" max="4" width="19.5703125" style="4" bestFit="1" customWidth="1" collapsed="1"/>
    <col min="5" max="5" width="27.42578125" style="4" customWidth="1"/>
    <col min="6" max="7" width="15.5703125" style="4" customWidth="1"/>
    <col min="8" max="8" width="23" style="4" customWidth="1"/>
    <col min="9" max="9" width="21.28515625" style="5" customWidth="1"/>
    <col min="10" max="16384" width="9.140625" style="4"/>
  </cols>
  <sheetData>
    <row r="1" spans="1:11" ht="15">
      <c r="A1" s="90" t="s">
        <v>161</v>
      </c>
      <c r="B1" s="90"/>
      <c r="I1" s="30" t="s">
        <v>32</v>
      </c>
    </row>
    <row r="2" spans="1:11" ht="15">
      <c r="A2" s="88" t="s">
        <v>154</v>
      </c>
      <c r="B2" s="83"/>
      <c r="C2" s="89"/>
      <c r="D2" s="89"/>
      <c r="E2" s="89"/>
      <c r="F2" s="6"/>
      <c r="G2" s="6"/>
      <c r="H2" s="6"/>
      <c r="I2" s="14"/>
    </row>
    <row r="3" spans="1:11" ht="15">
      <c r="A3" s="23"/>
      <c r="B3" s="23"/>
      <c r="C3" s="6"/>
      <c r="D3" s="6"/>
      <c r="E3" s="6"/>
      <c r="F3" s="84" t="s">
        <v>123</v>
      </c>
      <c r="G3" s="85"/>
      <c r="H3" s="86">
        <f>Tabela12526272829[[#Totals],[Wartość brutto
'[ zł ']]]</f>
        <v>0</v>
      </c>
      <c r="I3" s="87"/>
    </row>
    <row r="4" spans="1:11" ht="15">
      <c r="A4" s="23"/>
      <c r="B4" s="23"/>
      <c r="C4" s="6"/>
      <c r="D4" s="6"/>
      <c r="E4" s="6"/>
      <c r="F4" s="6"/>
      <c r="G4" s="6"/>
      <c r="H4" s="6"/>
      <c r="I4" s="6"/>
    </row>
    <row r="5" spans="1:11" ht="15">
      <c r="A5" s="82" t="s">
        <v>6</v>
      </c>
      <c r="B5" s="82"/>
      <c r="C5" s="82"/>
      <c r="D5" s="82"/>
      <c r="E5" s="82"/>
      <c r="F5" s="82"/>
      <c r="G5" s="82"/>
      <c r="H5" s="82"/>
      <c r="I5" s="82"/>
    </row>
    <row r="6" spans="1:11" ht="48.75" customHeight="1">
      <c r="A6" s="7" t="s">
        <v>1</v>
      </c>
      <c r="B6" s="8" t="s">
        <v>2</v>
      </c>
      <c r="C6" s="8" t="s">
        <v>3</v>
      </c>
      <c r="D6" s="8" t="s">
        <v>4</v>
      </c>
      <c r="E6" s="9" t="s">
        <v>0</v>
      </c>
      <c r="F6" s="10" t="s">
        <v>120</v>
      </c>
      <c r="G6" s="10" t="s">
        <v>121</v>
      </c>
      <c r="H6" s="10" t="s">
        <v>122</v>
      </c>
      <c r="I6" s="31" t="s">
        <v>108</v>
      </c>
    </row>
    <row r="7" spans="1:11" s="29" customFormat="1" ht="11.25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6">
        <v>6</v>
      </c>
      <c r="G7" s="27">
        <v>7</v>
      </c>
      <c r="H7" s="28">
        <v>8</v>
      </c>
      <c r="I7" s="28">
        <v>9</v>
      </c>
    </row>
    <row r="8" spans="1:11" ht="30" customHeight="1">
      <c r="A8" s="18">
        <v>1</v>
      </c>
      <c r="B8" s="47" t="s">
        <v>127</v>
      </c>
      <c r="C8" s="46" t="s">
        <v>33</v>
      </c>
      <c r="D8" s="48">
        <v>10395996</v>
      </c>
      <c r="E8" s="46">
        <v>46080</v>
      </c>
      <c r="F8" s="32"/>
      <c r="G8" s="32"/>
      <c r="H8" s="33"/>
      <c r="I8" s="34"/>
    </row>
    <row r="9" spans="1:11" ht="20.25" customHeight="1">
      <c r="A9" s="44"/>
      <c r="B9" s="44"/>
      <c r="C9" s="44"/>
      <c r="D9" s="11"/>
      <c r="E9" s="12" t="s">
        <v>5</v>
      </c>
      <c r="F9" s="12"/>
      <c r="G9" s="12"/>
      <c r="H9" s="12"/>
      <c r="I9" s="13"/>
    </row>
    <row r="10" spans="1:11">
      <c r="A10" s="73" t="s">
        <v>119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s="37" customFormat="1" ht="37.5" customHeight="1">
      <c r="A11" s="79" t="s">
        <v>118</v>
      </c>
      <c r="B11" s="80"/>
      <c r="C11" s="80"/>
      <c r="D11" s="80"/>
      <c r="E11" s="80"/>
      <c r="F11" s="80"/>
      <c r="G11" s="80"/>
      <c r="H11" s="81"/>
      <c r="I11" s="35" t="s">
        <v>109</v>
      </c>
      <c r="J11" s="36"/>
      <c r="K11" s="36"/>
    </row>
    <row r="12" spans="1:11" s="37" customFormat="1" ht="30.75" customHeight="1">
      <c r="A12" s="38">
        <v>1</v>
      </c>
      <c r="B12" s="74" t="s">
        <v>110</v>
      </c>
      <c r="C12" s="75"/>
      <c r="D12" s="75"/>
      <c r="E12" s="75"/>
      <c r="F12" s="75"/>
      <c r="G12" s="75"/>
      <c r="H12" s="76"/>
      <c r="I12" s="38" t="s">
        <v>111</v>
      </c>
      <c r="J12" s="39"/>
      <c r="K12" s="39"/>
    </row>
    <row r="13" spans="1:11" s="37" customFormat="1" ht="30.75" customHeight="1">
      <c r="A13" s="38">
        <f>A12+1</f>
        <v>2</v>
      </c>
      <c r="B13" s="74" t="s">
        <v>112</v>
      </c>
      <c r="C13" s="75"/>
      <c r="D13" s="75"/>
      <c r="E13" s="75"/>
      <c r="F13" s="75"/>
      <c r="G13" s="75"/>
      <c r="H13" s="76"/>
      <c r="I13" s="38" t="s">
        <v>111</v>
      </c>
      <c r="J13" s="39"/>
      <c r="K13" s="39"/>
    </row>
    <row r="14" spans="1:11" s="37" customFormat="1" ht="73.5" customHeight="1">
      <c r="A14" s="38">
        <f t="shared" ref="A14:A18" si="0">A13+1</f>
        <v>3</v>
      </c>
      <c r="B14" s="74" t="s">
        <v>113</v>
      </c>
      <c r="C14" s="75"/>
      <c r="D14" s="75"/>
      <c r="E14" s="75"/>
      <c r="F14" s="75"/>
      <c r="G14" s="75"/>
      <c r="H14" s="76"/>
      <c r="I14" s="38" t="s">
        <v>111</v>
      </c>
      <c r="J14" s="39"/>
      <c r="K14" s="39"/>
    </row>
    <row r="15" spans="1:11" s="37" customFormat="1" ht="19.5" customHeight="1">
      <c r="A15" s="38">
        <f t="shared" si="0"/>
        <v>4</v>
      </c>
      <c r="B15" s="74" t="s">
        <v>162</v>
      </c>
      <c r="C15" s="75"/>
      <c r="D15" s="75"/>
      <c r="E15" s="75"/>
      <c r="F15" s="75"/>
      <c r="G15" s="75"/>
      <c r="H15" s="76"/>
      <c r="I15" s="38" t="s">
        <v>111</v>
      </c>
      <c r="J15" s="39"/>
      <c r="K15" s="39"/>
    </row>
    <row r="16" spans="1:11" s="37" customFormat="1" ht="15" customHeight="1">
      <c r="A16" s="38">
        <v>5</v>
      </c>
      <c r="B16" s="74" t="s">
        <v>148</v>
      </c>
      <c r="C16" s="75"/>
      <c r="D16" s="75"/>
      <c r="E16" s="75"/>
      <c r="F16" s="75"/>
      <c r="G16" s="75"/>
      <c r="H16" s="76"/>
      <c r="I16" s="38" t="s">
        <v>111</v>
      </c>
      <c r="J16" s="39"/>
      <c r="K16" s="39"/>
    </row>
    <row r="17" spans="1:11" s="37" customFormat="1" ht="60" customHeight="1">
      <c r="A17" s="38">
        <f t="shared" si="0"/>
        <v>6</v>
      </c>
      <c r="B17" s="74" t="s">
        <v>114</v>
      </c>
      <c r="C17" s="75"/>
      <c r="D17" s="75"/>
      <c r="E17" s="75"/>
      <c r="F17" s="75"/>
      <c r="G17" s="75"/>
      <c r="H17" s="76"/>
      <c r="I17" s="38" t="s">
        <v>111</v>
      </c>
      <c r="J17" s="39"/>
      <c r="K17" s="39"/>
    </row>
    <row r="18" spans="1:11" s="37" customFormat="1" ht="32.25" customHeight="1">
      <c r="A18" s="38">
        <f t="shared" si="0"/>
        <v>7</v>
      </c>
      <c r="B18" s="74" t="s">
        <v>115</v>
      </c>
      <c r="C18" s="75"/>
      <c r="D18" s="75"/>
      <c r="E18" s="75"/>
      <c r="F18" s="75"/>
      <c r="G18" s="75"/>
      <c r="H18" s="75"/>
      <c r="I18" s="38" t="s">
        <v>111</v>
      </c>
      <c r="J18" s="39"/>
      <c r="K18" s="39"/>
    </row>
    <row r="19" spans="1:11" s="37" customFormat="1" ht="43.5" customHeight="1">
      <c r="A19" s="38">
        <v>8</v>
      </c>
      <c r="B19" s="74" t="s">
        <v>116</v>
      </c>
      <c r="C19" s="75"/>
      <c r="D19" s="75"/>
      <c r="E19" s="75"/>
      <c r="F19" s="75"/>
      <c r="G19" s="75"/>
      <c r="H19" s="75"/>
      <c r="I19" s="38" t="s">
        <v>111</v>
      </c>
      <c r="J19" s="39"/>
      <c r="K19" s="39"/>
    </row>
    <row r="20" spans="1:11" s="37" customFormat="1" ht="12.75">
      <c r="A20" s="40"/>
      <c r="B20" s="41"/>
      <c r="C20" s="40"/>
      <c r="D20" s="40"/>
      <c r="E20" s="40"/>
      <c r="F20" s="40"/>
      <c r="G20" s="40"/>
      <c r="H20" s="40"/>
      <c r="I20" s="40"/>
      <c r="J20" s="40"/>
      <c r="K20" s="42"/>
    </row>
    <row r="21" spans="1:11" s="37" customFormat="1" ht="12.75">
      <c r="A21" s="40"/>
      <c r="B21" s="77" t="s">
        <v>117</v>
      </c>
      <c r="C21" s="78"/>
      <c r="D21" s="78"/>
      <c r="E21" s="78"/>
      <c r="F21" s="78"/>
      <c r="G21" s="78"/>
      <c r="H21" s="78"/>
      <c r="I21" s="78"/>
      <c r="J21" s="40"/>
      <c r="K21" s="42"/>
    </row>
    <row r="23" spans="1:11" s="1" customFormat="1" ht="46.5" customHeight="1">
      <c r="B23" s="71" t="s">
        <v>124</v>
      </c>
      <c r="C23" s="72"/>
      <c r="D23" s="72"/>
      <c r="E23" s="71" t="s">
        <v>12</v>
      </c>
      <c r="F23" s="71"/>
      <c r="G23" s="71"/>
    </row>
    <row r="24" spans="1:11" s="1" customFormat="1" ht="35.25" customHeight="1">
      <c r="B24" s="43" t="s">
        <v>11</v>
      </c>
      <c r="C24" s="3"/>
      <c r="D24" s="2"/>
      <c r="E24" s="70" t="s">
        <v>13</v>
      </c>
      <c r="F24" s="70"/>
      <c r="G24" s="70"/>
    </row>
    <row r="25" spans="1:11" ht="17.25" customHeight="1">
      <c r="B25" s="6"/>
    </row>
  </sheetData>
  <mergeCells count="19">
    <mergeCell ref="A1:B1"/>
    <mergeCell ref="F3:G3"/>
    <mergeCell ref="H3:I3"/>
    <mergeCell ref="A5:I5"/>
    <mergeCell ref="A10:K10"/>
    <mergeCell ref="A2:E2"/>
    <mergeCell ref="E24:G24"/>
    <mergeCell ref="B17:H17"/>
    <mergeCell ref="B18:H18"/>
    <mergeCell ref="B19:H19"/>
    <mergeCell ref="B21:I21"/>
    <mergeCell ref="B23:D23"/>
    <mergeCell ref="E23:G23"/>
    <mergeCell ref="B16:H16"/>
    <mergeCell ref="A11:H11"/>
    <mergeCell ref="B12:H12"/>
    <mergeCell ref="B13:H13"/>
    <mergeCell ref="B14:H14"/>
    <mergeCell ref="B15:H15"/>
  </mergeCells>
  <conditionalFormatting sqref="H3">
    <cfRule type="cellIs" dxfId="14" priority="1" operator="equal">
      <formula>0</formula>
    </cfRule>
  </conditionalFormatting>
  <pageMargins left="0.7" right="0.7" top="0.75" bottom="0.75" header="0.3" footer="0.3"/>
  <pageSetup paperSize="9" scale="72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K25"/>
  <sheetViews>
    <sheetView tabSelected="1" view="pageBreakPreview" zoomScale="115" zoomScaleNormal="100" zoomScaleSheetLayoutView="115" workbookViewId="0">
      <selection activeCell="B14" sqref="B14:H14"/>
    </sheetView>
  </sheetViews>
  <sheetFormatPr defaultRowHeight="14.25"/>
  <cols>
    <col min="1" max="1" width="4.140625" style="4" bestFit="1" customWidth="1"/>
    <col min="2" max="2" width="35.5703125" style="4" customWidth="1" collapsed="1"/>
    <col min="3" max="3" width="17.7109375" style="4" customWidth="1" collapsed="1"/>
    <col min="4" max="4" width="29.42578125" style="4" customWidth="1" collapsed="1"/>
    <col min="5" max="5" width="27.42578125" style="4" customWidth="1"/>
    <col min="6" max="7" width="15.5703125" style="4" customWidth="1"/>
    <col min="8" max="8" width="23" style="4" customWidth="1"/>
    <col min="9" max="9" width="21.28515625" style="5" customWidth="1"/>
    <col min="10" max="16384" width="9.140625" style="4"/>
  </cols>
  <sheetData>
    <row r="1" spans="1:11" ht="15">
      <c r="A1" s="90" t="s">
        <v>161</v>
      </c>
      <c r="B1" s="90"/>
      <c r="I1" s="30" t="s">
        <v>34</v>
      </c>
    </row>
    <row r="2" spans="1:11" ht="15">
      <c r="A2" s="88" t="s">
        <v>160</v>
      </c>
      <c r="B2" s="83"/>
      <c r="C2" s="89"/>
      <c r="D2" s="89"/>
      <c r="E2" s="89"/>
      <c r="F2" s="6"/>
      <c r="G2" s="6"/>
      <c r="H2" s="6"/>
      <c r="I2" s="14"/>
    </row>
    <row r="3" spans="1:11" ht="15">
      <c r="A3" s="23"/>
      <c r="B3" s="23"/>
      <c r="C3" s="6"/>
      <c r="D3" s="6"/>
      <c r="E3" s="6"/>
      <c r="F3" s="84" t="s">
        <v>123</v>
      </c>
      <c r="G3" s="85"/>
      <c r="H3" s="86">
        <f>Tabela12526272829303335363738394041424344[[#Totals],[Wartość brutto
'[ zł ']]]</f>
        <v>0</v>
      </c>
      <c r="I3" s="87"/>
    </row>
    <row r="4" spans="1:11" ht="15">
      <c r="A4" s="23"/>
      <c r="B4" s="23"/>
      <c r="C4" s="6"/>
      <c r="D4" s="6"/>
      <c r="E4" s="6"/>
      <c r="F4" s="6"/>
      <c r="G4" s="6"/>
      <c r="H4" s="6"/>
      <c r="I4" s="6"/>
    </row>
    <row r="5" spans="1:11" ht="15">
      <c r="A5" s="82" t="s">
        <v>6</v>
      </c>
      <c r="B5" s="82"/>
      <c r="C5" s="82"/>
      <c r="D5" s="82"/>
      <c r="E5" s="82"/>
      <c r="F5" s="82"/>
      <c r="G5" s="82"/>
      <c r="H5" s="82"/>
      <c r="I5" s="82"/>
    </row>
    <row r="6" spans="1:11" ht="48.75" customHeight="1">
      <c r="A6" s="7" t="s">
        <v>1</v>
      </c>
      <c r="B6" s="8" t="s">
        <v>2</v>
      </c>
      <c r="C6" s="8" t="s">
        <v>3</v>
      </c>
      <c r="D6" s="8" t="s">
        <v>4</v>
      </c>
      <c r="E6" s="9" t="s">
        <v>0</v>
      </c>
      <c r="F6" s="10" t="s">
        <v>120</v>
      </c>
      <c r="G6" s="10" t="s">
        <v>121</v>
      </c>
      <c r="H6" s="10" t="s">
        <v>122</v>
      </c>
      <c r="I6" s="31" t="s">
        <v>108</v>
      </c>
    </row>
    <row r="7" spans="1:11" s="29" customFormat="1" ht="13.5" customHeight="1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6">
        <v>6</v>
      </c>
      <c r="G7" s="27">
        <v>7</v>
      </c>
      <c r="H7" s="28">
        <v>8</v>
      </c>
      <c r="I7" s="28">
        <v>9</v>
      </c>
    </row>
    <row r="8" spans="1:11" s="29" customFormat="1" ht="36.75" customHeight="1">
      <c r="A8" s="18">
        <v>1</v>
      </c>
      <c r="B8" s="50" t="s">
        <v>146</v>
      </c>
      <c r="C8" s="18" t="s">
        <v>106</v>
      </c>
      <c r="D8" s="18" t="s">
        <v>107</v>
      </c>
      <c r="E8" s="46">
        <v>46093</v>
      </c>
      <c r="F8" s="17"/>
      <c r="G8" s="52"/>
      <c r="H8" s="52"/>
      <c r="I8" s="52"/>
    </row>
    <row r="9" spans="1:11" ht="20.25" customHeight="1">
      <c r="A9" s="44"/>
      <c r="B9" s="44"/>
      <c r="C9" s="44"/>
      <c r="D9" s="11"/>
      <c r="E9" s="12" t="s">
        <v>5</v>
      </c>
      <c r="F9" s="19"/>
      <c r="G9" s="19"/>
      <c r="H9" s="19"/>
      <c r="I9" s="53"/>
    </row>
    <row r="10" spans="1:11" ht="31.5" customHeight="1">
      <c r="A10" s="73" t="s">
        <v>119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s="37" customFormat="1" ht="37.5" customHeight="1">
      <c r="A11" s="79" t="s">
        <v>118</v>
      </c>
      <c r="B11" s="80"/>
      <c r="C11" s="80"/>
      <c r="D11" s="80"/>
      <c r="E11" s="80"/>
      <c r="F11" s="80"/>
      <c r="G11" s="80"/>
      <c r="H11" s="81"/>
      <c r="I11" s="35" t="s">
        <v>109</v>
      </c>
      <c r="J11" s="36"/>
      <c r="K11" s="36"/>
    </row>
    <row r="12" spans="1:11" s="37" customFormat="1" ht="30.75" customHeight="1">
      <c r="A12" s="38">
        <v>1</v>
      </c>
      <c r="B12" s="74" t="s">
        <v>110</v>
      </c>
      <c r="C12" s="75"/>
      <c r="D12" s="75"/>
      <c r="E12" s="75"/>
      <c r="F12" s="75"/>
      <c r="G12" s="75"/>
      <c r="H12" s="76"/>
      <c r="I12" s="38" t="s">
        <v>111</v>
      </c>
      <c r="J12" s="39"/>
      <c r="K12" s="39"/>
    </row>
    <row r="13" spans="1:11" s="37" customFormat="1" ht="37.5" customHeight="1">
      <c r="A13" s="38">
        <f>A12+1</f>
        <v>2</v>
      </c>
      <c r="B13" s="74" t="s">
        <v>112</v>
      </c>
      <c r="C13" s="75"/>
      <c r="D13" s="75"/>
      <c r="E13" s="75"/>
      <c r="F13" s="75"/>
      <c r="G13" s="75"/>
      <c r="H13" s="76"/>
      <c r="I13" s="38" t="s">
        <v>111</v>
      </c>
      <c r="J13" s="39"/>
      <c r="K13" s="39"/>
    </row>
    <row r="14" spans="1:11" s="37" customFormat="1" ht="73.5" customHeight="1">
      <c r="A14" s="38">
        <f t="shared" ref="A14:A18" si="0">A13+1</f>
        <v>3</v>
      </c>
      <c r="B14" s="74" t="s">
        <v>113</v>
      </c>
      <c r="C14" s="75"/>
      <c r="D14" s="75"/>
      <c r="E14" s="75"/>
      <c r="F14" s="75"/>
      <c r="G14" s="75"/>
      <c r="H14" s="76"/>
      <c r="I14" s="38" t="s">
        <v>111</v>
      </c>
      <c r="J14" s="39"/>
      <c r="K14" s="39"/>
    </row>
    <row r="15" spans="1:11" s="37" customFormat="1" ht="19.5" customHeight="1">
      <c r="A15" s="38">
        <f t="shared" si="0"/>
        <v>4</v>
      </c>
      <c r="B15" s="74" t="s">
        <v>162</v>
      </c>
      <c r="C15" s="75"/>
      <c r="D15" s="75"/>
      <c r="E15" s="75"/>
      <c r="F15" s="75"/>
      <c r="G15" s="75"/>
      <c r="H15" s="76"/>
      <c r="I15" s="38" t="s">
        <v>111</v>
      </c>
      <c r="J15" s="39"/>
      <c r="K15" s="39"/>
    </row>
    <row r="16" spans="1:11" s="37" customFormat="1" ht="15" customHeight="1">
      <c r="A16" s="38">
        <v>5</v>
      </c>
      <c r="B16" s="74" t="s">
        <v>148</v>
      </c>
      <c r="C16" s="75"/>
      <c r="D16" s="75"/>
      <c r="E16" s="75"/>
      <c r="F16" s="75"/>
      <c r="G16" s="75"/>
      <c r="H16" s="76"/>
      <c r="I16" s="38" t="s">
        <v>111</v>
      </c>
      <c r="J16" s="39"/>
      <c r="K16" s="39"/>
    </row>
    <row r="17" spans="1:11" s="37" customFormat="1" ht="60" customHeight="1">
      <c r="A17" s="38">
        <f t="shared" si="0"/>
        <v>6</v>
      </c>
      <c r="B17" s="74" t="s">
        <v>114</v>
      </c>
      <c r="C17" s="75"/>
      <c r="D17" s="75"/>
      <c r="E17" s="75"/>
      <c r="F17" s="75"/>
      <c r="G17" s="75"/>
      <c r="H17" s="76"/>
      <c r="I17" s="38" t="s">
        <v>111</v>
      </c>
      <c r="J17" s="39"/>
      <c r="K17" s="39"/>
    </row>
    <row r="18" spans="1:11" s="37" customFormat="1" ht="32.25" customHeight="1">
      <c r="A18" s="38">
        <f t="shared" si="0"/>
        <v>7</v>
      </c>
      <c r="B18" s="74" t="s">
        <v>115</v>
      </c>
      <c r="C18" s="75"/>
      <c r="D18" s="75"/>
      <c r="E18" s="75"/>
      <c r="F18" s="75"/>
      <c r="G18" s="75"/>
      <c r="H18" s="75"/>
      <c r="I18" s="38" t="s">
        <v>111</v>
      </c>
      <c r="J18" s="39"/>
      <c r="K18" s="39"/>
    </row>
    <row r="19" spans="1:11" s="37" customFormat="1" ht="43.5" customHeight="1">
      <c r="A19" s="38">
        <v>8</v>
      </c>
      <c r="B19" s="74" t="s">
        <v>116</v>
      </c>
      <c r="C19" s="75"/>
      <c r="D19" s="75"/>
      <c r="E19" s="75"/>
      <c r="F19" s="75"/>
      <c r="G19" s="75"/>
      <c r="H19" s="75"/>
      <c r="I19" s="38" t="s">
        <v>111</v>
      </c>
      <c r="J19" s="39"/>
      <c r="K19" s="39"/>
    </row>
    <row r="20" spans="1:11" s="37" customFormat="1" ht="12.75">
      <c r="A20" s="40"/>
      <c r="B20" s="41"/>
      <c r="C20" s="40"/>
      <c r="D20" s="40"/>
      <c r="E20" s="40"/>
      <c r="F20" s="40"/>
      <c r="G20" s="40"/>
      <c r="H20" s="40"/>
      <c r="I20" s="40"/>
      <c r="J20" s="40"/>
      <c r="K20" s="42"/>
    </row>
    <row r="21" spans="1:11" s="37" customFormat="1" ht="12.75">
      <c r="A21" s="40"/>
      <c r="B21" s="77" t="s">
        <v>117</v>
      </c>
      <c r="C21" s="78"/>
      <c r="D21" s="78"/>
      <c r="E21" s="78"/>
      <c r="F21" s="78"/>
      <c r="G21" s="78"/>
      <c r="H21" s="78"/>
      <c r="I21" s="78"/>
      <c r="J21" s="40"/>
      <c r="K21" s="42"/>
    </row>
    <row r="23" spans="1:11" s="1" customFormat="1" ht="46.5" customHeight="1">
      <c r="B23" s="71" t="s">
        <v>124</v>
      </c>
      <c r="C23" s="72"/>
      <c r="D23" s="72"/>
      <c r="E23" s="71" t="s">
        <v>12</v>
      </c>
      <c r="F23" s="71"/>
      <c r="G23" s="71"/>
    </row>
    <row r="24" spans="1:11" s="1" customFormat="1" ht="35.25" customHeight="1">
      <c r="B24" s="43" t="s">
        <v>11</v>
      </c>
      <c r="C24" s="3"/>
      <c r="D24" s="2"/>
      <c r="E24" s="70" t="s">
        <v>13</v>
      </c>
      <c r="F24" s="70"/>
      <c r="G24" s="70"/>
    </row>
    <row r="25" spans="1:11" ht="17.25" customHeight="1">
      <c r="B25" s="6"/>
    </row>
  </sheetData>
  <mergeCells count="19">
    <mergeCell ref="B16:H16"/>
    <mergeCell ref="A1:B1"/>
    <mergeCell ref="A2:E2"/>
    <mergeCell ref="F3:G3"/>
    <mergeCell ref="H3:I3"/>
    <mergeCell ref="A5:I5"/>
    <mergeCell ref="A10:K10"/>
    <mergeCell ref="A11:H11"/>
    <mergeCell ref="B12:H12"/>
    <mergeCell ref="B13:H13"/>
    <mergeCell ref="B14:H14"/>
    <mergeCell ref="B15:H15"/>
    <mergeCell ref="E24:G24"/>
    <mergeCell ref="B17:H17"/>
    <mergeCell ref="B18:H18"/>
    <mergeCell ref="B19:H19"/>
    <mergeCell ref="B21:I21"/>
    <mergeCell ref="B23:D23"/>
    <mergeCell ref="E23:G23"/>
  </mergeCells>
  <conditionalFormatting sqref="H3">
    <cfRule type="cellIs" dxfId="13" priority="1" operator="equal">
      <formula>0</formula>
    </cfRule>
  </conditionalFormatting>
  <pageMargins left="0.7" right="0.7" top="0.75" bottom="0.75" header="0.3" footer="0.3"/>
  <pageSetup paperSize="9" scale="69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8"/>
  <sheetViews>
    <sheetView view="pageBreakPreview" zoomScale="115" zoomScaleNormal="100" zoomScaleSheetLayoutView="115" workbookViewId="0">
      <selection activeCell="B19" sqref="B19:H19"/>
    </sheetView>
  </sheetViews>
  <sheetFormatPr defaultRowHeight="14.25"/>
  <cols>
    <col min="1" max="1" width="4.140625" style="4" bestFit="1" customWidth="1"/>
    <col min="2" max="2" width="32.140625" style="4" customWidth="1" collapsed="1"/>
    <col min="3" max="3" width="28.42578125" style="4" customWidth="1" collapsed="1"/>
    <col min="4" max="4" width="19.5703125" style="4" bestFit="1" customWidth="1" collapsed="1"/>
    <col min="5" max="5" width="27.42578125" style="4" customWidth="1"/>
    <col min="6" max="7" width="15.5703125" style="4" customWidth="1"/>
    <col min="8" max="8" width="23" style="4" customWidth="1"/>
    <col min="9" max="9" width="21.28515625" style="5" customWidth="1"/>
    <col min="10" max="16384" width="9.140625" style="4"/>
  </cols>
  <sheetData>
    <row r="1" spans="1:11" ht="15">
      <c r="A1" s="90" t="s">
        <v>161</v>
      </c>
      <c r="B1" s="90"/>
      <c r="I1" s="30" t="s">
        <v>35</v>
      </c>
    </row>
    <row r="2" spans="1:11" ht="15">
      <c r="A2" s="88" t="s">
        <v>155</v>
      </c>
      <c r="B2" s="83"/>
      <c r="C2" s="89"/>
      <c r="D2" s="6"/>
      <c r="E2" s="6"/>
      <c r="F2" s="6"/>
      <c r="G2" s="6"/>
      <c r="H2" s="6"/>
      <c r="I2" s="14"/>
    </row>
    <row r="3" spans="1:11" ht="15">
      <c r="A3" s="23"/>
      <c r="B3" s="23"/>
      <c r="C3" s="6"/>
      <c r="D3" s="6"/>
      <c r="E3" s="6"/>
      <c r="F3" s="84" t="s">
        <v>123</v>
      </c>
      <c r="G3" s="85"/>
      <c r="H3" s="86">
        <f>Tabela125262728293031[[#Totals],[Wartość brutto
'[ zł ']]]</f>
        <v>0</v>
      </c>
      <c r="I3" s="87"/>
    </row>
    <row r="4" spans="1:11" ht="15">
      <c r="A4" s="23"/>
      <c r="B4" s="23"/>
      <c r="C4" s="6"/>
      <c r="D4" s="6"/>
      <c r="E4" s="6"/>
      <c r="F4" s="6"/>
      <c r="G4" s="6"/>
      <c r="H4" s="6"/>
      <c r="I4" s="6"/>
    </row>
    <row r="5" spans="1:11" ht="15">
      <c r="A5" s="82" t="s">
        <v>6</v>
      </c>
      <c r="B5" s="82"/>
      <c r="C5" s="82"/>
      <c r="D5" s="82"/>
      <c r="E5" s="82"/>
      <c r="F5" s="82"/>
      <c r="G5" s="82"/>
      <c r="H5" s="82"/>
      <c r="I5" s="82"/>
    </row>
    <row r="6" spans="1:11" ht="48.75" customHeight="1">
      <c r="A6" s="7" t="s">
        <v>1</v>
      </c>
      <c r="B6" s="8" t="s">
        <v>2</v>
      </c>
      <c r="C6" s="8" t="s">
        <v>3</v>
      </c>
      <c r="D6" s="8" t="s">
        <v>4</v>
      </c>
      <c r="E6" s="9" t="s">
        <v>0</v>
      </c>
      <c r="F6" s="10" t="s">
        <v>120</v>
      </c>
      <c r="G6" s="10" t="s">
        <v>121</v>
      </c>
      <c r="H6" s="10" t="s">
        <v>122</v>
      </c>
      <c r="I6" s="31" t="s">
        <v>108</v>
      </c>
    </row>
    <row r="7" spans="1:11" s="29" customFormat="1" ht="11.25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6">
        <v>6</v>
      </c>
      <c r="G7" s="27">
        <v>7</v>
      </c>
      <c r="H7" s="28">
        <v>8</v>
      </c>
      <c r="I7" s="28">
        <v>9</v>
      </c>
    </row>
    <row r="8" spans="1:11" s="29" customFormat="1" ht="15">
      <c r="A8" s="18">
        <v>1</v>
      </c>
      <c r="B8" s="18" t="s">
        <v>36</v>
      </c>
      <c r="C8" s="18" t="s">
        <v>37</v>
      </c>
      <c r="D8" s="18">
        <v>1006177</v>
      </c>
      <c r="E8" s="46">
        <v>46091</v>
      </c>
      <c r="F8" s="52"/>
      <c r="G8" s="52"/>
      <c r="H8" s="52"/>
      <c r="I8" s="52"/>
    </row>
    <row r="9" spans="1:11" s="29" customFormat="1" ht="15">
      <c r="A9" s="18">
        <v>2</v>
      </c>
      <c r="B9" s="18" t="s">
        <v>36</v>
      </c>
      <c r="C9" s="18" t="s">
        <v>37</v>
      </c>
      <c r="D9" s="18">
        <v>910128</v>
      </c>
      <c r="E9" s="46">
        <v>46091</v>
      </c>
      <c r="F9" s="52"/>
      <c r="G9" s="52"/>
      <c r="H9" s="52"/>
      <c r="I9" s="52"/>
    </row>
    <row r="10" spans="1:11" s="29" customFormat="1" ht="15">
      <c r="A10" s="18">
        <v>3</v>
      </c>
      <c r="B10" s="18" t="s">
        <v>36</v>
      </c>
      <c r="C10" s="18" t="s">
        <v>37</v>
      </c>
      <c r="D10" s="18">
        <v>1004200</v>
      </c>
      <c r="E10" s="46">
        <v>46091</v>
      </c>
      <c r="F10" s="52"/>
      <c r="G10" s="52"/>
      <c r="H10" s="52"/>
      <c r="I10" s="52"/>
    </row>
    <row r="11" spans="1:11" s="29" customFormat="1" ht="15">
      <c r="A11" s="18">
        <v>4</v>
      </c>
      <c r="B11" s="18" t="s">
        <v>36</v>
      </c>
      <c r="C11" s="18" t="s">
        <v>37</v>
      </c>
      <c r="D11" s="18">
        <v>804266</v>
      </c>
      <c r="E11" s="46">
        <v>46070</v>
      </c>
      <c r="F11" s="52"/>
      <c r="G11" s="52"/>
      <c r="H11" s="52"/>
      <c r="I11" s="52"/>
    </row>
    <row r="12" spans="1:11" ht="20.25" customHeight="1">
      <c r="A12" s="65"/>
      <c r="B12" s="65"/>
      <c r="C12" s="65"/>
      <c r="D12" s="18"/>
      <c r="E12" s="19" t="s">
        <v>5</v>
      </c>
      <c r="F12" s="19"/>
      <c r="G12" s="19"/>
      <c r="H12" s="19"/>
      <c r="I12" s="53"/>
    </row>
    <row r="13" spans="1:11">
      <c r="A13" s="73" t="s">
        <v>119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</row>
    <row r="14" spans="1:11" s="37" customFormat="1" ht="37.5" customHeight="1">
      <c r="A14" s="79" t="s">
        <v>118</v>
      </c>
      <c r="B14" s="80"/>
      <c r="C14" s="80"/>
      <c r="D14" s="80"/>
      <c r="E14" s="80"/>
      <c r="F14" s="80"/>
      <c r="G14" s="80"/>
      <c r="H14" s="81"/>
      <c r="I14" s="35" t="s">
        <v>109</v>
      </c>
      <c r="J14" s="36"/>
      <c r="K14" s="36"/>
    </row>
    <row r="15" spans="1:11" s="37" customFormat="1" ht="30.75" customHeight="1">
      <c r="A15" s="38">
        <v>1</v>
      </c>
      <c r="B15" s="74" t="s">
        <v>110</v>
      </c>
      <c r="C15" s="75"/>
      <c r="D15" s="75"/>
      <c r="E15" s="75"/>
      <c r="F15" s="75"/>
      <c r="G15" s="75"/>
      <c r="H15" s="76"/>
      <c r="I15" s="38" t="s">
        <v>111</v>
      </c>
      <c r="J15" s="39"/>
      <c r="K15" s="39"/>
    </row>
    <row r="16" spans="1:11" s="37" customFormat="1" ht="47.25" customHeight="1">
      <c r="A16" s="38">
        <f>A15+1</f>
        <v>2</v>
      </c>
      <c r="B16" s="74" t="s">
        <v>128</v>
      </c>
      <c r="C16" s="75"/>
      <c r="D16" s="75"/>
      <c r="E16" s="75"/>
      <c r="F16" s="75"/>
      <c r="G16" s="75"/>
      <c r="H16" s="76"/>
      <c r="I16" s="38" t="s">
        <v>111</v>
      </c>
      <c r="J16" s="39"/>
      <c r="K16" s="39"/>
    </row>
    <row r="17" spans="1:11" s="37" customFormat="1" ht="73.5" customHeight="1">
      <c r="A17" s="38">
        <f t="shared" ref="A17:A21" si="0">A16+1</f>
        <v>3</v>
      </c>
      <c r="B17" s="74" t="s">
        <v>113</v>
      </c>
      <c r="C17" s="75"/>
      <c r="D17" s="75"/>
      <c r="E17" s="75"/>
      <c r="F17" s="75"/>
      <c r="G17" s="75"/>
      <c r="H17" s="76"/>
      <c r="I17" s="38" t="s">
        <v>111</v>
      </c>
      <c r="J17" s="39"/>
      <c r="K17" s="39"/>
    </row>
    <row r="18" spans="1:11" s="37" customFormat="1" ht="19.5" customHeight="1">
      <c r="A18" s="38">
        <f t="shared" si="0"/>
        <v>4</v>
      </c>
      <c r="B18" s="74" t="s">
        <v>162</v>
      </c>
      <c r="C18" s="75"/>
      <c r="D18" s="75"/>
      <c r="E18" s="75"/>
      <c r="F18" s="75"/>
      <c r="G18" s="75"/>
      <c r="H18" s="76"/>
      <c r="I18" s="38" t="s">
        <v>111</v>
      </c>
      <c r="J18" s="39"/>
      <c r="K18" s="39"/>
    </row>
    <row r="19" spans="1:11" s="37" customFormat="1" ht="15" customHeight="1">
      <c r="A19" s="38">
        <v>5</v>
      </c>
      <c r="B19" s="74" t="s">
        <v>148</v>
      </c>
      <c r="C19" s="75"/>
      <c r="D19" s="75"/>
      <c r="E19" s="75"/>
      <c r="F19" s="75"/>
      <c r="G19" s="75"/>
      <c r="H19" s="76"/>
      <c r="I19" s="38" t="s">
        <v>111</v>
      </c>
      <c r="J19" s="39"/>
      <c r="K19" s="39"/>
    </row>
    <row r="20" spans="1:11" s="37" customFormat="1" ht="60" customHeight="1">
      <c r="A20" s="38">
        <f t="shared" si="0"/>
        <v>6</v>
      </c>
      <c r="B20" s="74" t="s">
        <v>114</v>
      </c>
      <c r="C20" s="75"/>
      <c r="D20" s="75"/>
      <c r="E20" s="75"/>
      <c r="F20" s="75"/>
      <c r="G20" s="75"/>
      <c r="H20" s="76"/>
      <c r="I20" s="38" t="s">
        <v>111</v>
      </c>
      <c r="J20" s="39"/>
      <c r="K20" s="39"/>
    </row>
    <row r="21" spans="1:11" s="37" customFormat="1" ht="32.25" customHeight="1">
      <c r="A21" s="38">
        <f t="shared" si="0"/>
        <v>7</v>
      </c>
      <c r="B21" s="74" t="s">
        <v>115</v>
      </c>
      <c r="C21" s="75"/>
      <c r="D21" s="75"/>
      <c r="E21" s="75"/>
      <c r="F21" s="75"/>
      <c r="G21" s="75"/>
      <c r="H21" s="75"/>
      <c r="I21" s="38" t="s">
        <v>111</v>
      </c>
      <c r="J21" s="39"/>
      <c r="K21" s="39"/>
    </row>
    <row r="22" spans="1:11" s="37" customFormat="1" ht="43.5" customHeight="1">
      <c r="A22" s="38">
        <v>8</v>
      </c>
      <c r="B22" s="74" t="s">
        <v>116</v>
      </c>
      <c r="C22" s="75"/>
      <c r="D22" s="75"/>
      <c r="E22" s="75"/>
      <c r="F22" s="75"/>
      <c r="G22" s="75"/>
      <c r="H22" s="75"/>
      <c r="I22" s="38" t="s">
        <v>111</v>
      </c>
      <c r="J22" s="39"/>
      <c r="K22" s="39"/>
    </row>
    <row r="23" spans="1:11" s="37" customFormat="1" ht="12.75">
      <c r="A23" s="40"/>
      <c r="B23" s="41"/>
      <c r="C23" s="40"/>
      <c r="D23" s="40"/>
      <c r="E23" s="40"/>
      <c r="F23" s="40"/>
      <c r="G23" s="40"/>
      <c r="H23" s="40"/>
      <c r="I23" s="40"/>
      <c r="J23" s="40"/>
      <c r="K23" s="42"/>
    </row>
    <row r="24" spans="1:11" s="37" customFormat="1" ht="12.75">
      <c r="A24" s="40"/>
      <c r="B24" s="77" t="s">
        <v>117</v>
      </c>
      <c r="C24" s="78"/>
      <c r="D24" s="78"/>
      <c r="E24" s="78"/>
      <c r="F24" s="78"/>
      <c r="G24" s="78"/>
      <c r="H24" s="78"/>
      <c r="I24" s="78"/>
      <c r="J24" s="40"/>
      <c r="K24" s="42"/>
    </row>
    <row r="26" spans="1:11" s="1" customFormat="1" ht="46.5" customHeight="1">
      <c r="B26" s="71" t="s">
        <v>124</v>
      </c>
      <c r="C26" s="72"/>
      <c r="D26" s="72"/>
      <c r="E26" s="71" t="s">
        <v>12</v>
      </c>
      <c r="F26" s="71"/>
      <c r="G26" s="71"/>
    </row>
    <row r="27" spans="1:11" s="1" customFormat="1" ht="35.25" customHeight="1">
      <c r="B27" s="43" t="s">
        <v>11</v>
      </c>
      <c r="C27" s="3"/>
      <c r="D27" s="2"/>
      <c r="E27" s="70" t="s">
        <v>13</v>
      </c>
      <c r="F27" s="70"/>
      <c r="G27" s="70"/>
    </row>
    <row r="28" spans="1:11" ht="17.25" customHeight="1">
      <c r="B28" s="6"/>
    </row>
  </sheetData>
  <mergeCells count="19">
    <mergeCell ref="B19:H19"/>
    <mergeCell ref="A1:B1"/>
    <mergeCell ref="A2:C2"/>
    <mergeCell ref="F3:G3"/>
    <mergeCell ref="H3:I3"/>
    <mergeCell ref="A5:I5"/>
    <mergeCell ref="A13:K13"/>
    <mergeCell ref="A14:H14"/>
    <mergeCell ref="B15:H15"/>
    <mergeCell ref="B16:H16"/>
    <mergeCell ref="B17:H17"/>
    <mergeCell ref="B18:H18"/>
    <mergeCell ref="E27:G27"/>
    <mergeCell ref="B20:H20"/>
    <mergeCell ref="B21:H21"/>
    <mergeCell ref="B22:H22"/>
    <mergeCell ref="B24:I24"/>
    <mergeCell ref="B26:D26"/>
    <mergeCell ref="E26:G26"/>
  </mergeCells>
  <conditionalFormatting sqref="H3">
    <cfRule type="cellIs" dxfId="12" priority="1" operator="equal">
      <formula>0</formula>
    </cfRule>
  </conditionalFormatting>
  <pageMargins left="0.7" right="0.7" top="0.75" bottom="0.75" header="0.3" footer="0.3"/>
  <pageSetup paperSize="9" scale="7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21</vt:i4>
      </vt:variant>
    </vt:vector>
  </HeadingPairs>
  <TitlesOfParts>
    <vt:vector size="42" baseType="lpstr">
      <vt:lpstr>Pakiet_1.1</vt:lpstr>
      <vt:lpstr>Pakiet_1.2</vt:lpstr>
      <vt:lpstr>Pakiet_1.3</vt:lpstr>
      <vt:lpstr>Pakiet_1.4</vt:lpstr>
      <vt:lpstr>Pakiet_1.5 </vt:lpstr>
      <vt:lpstr>Pakiet_1.6</vt:lpstr>
      <vt:lpstr>Pakiet_1.7</vt:lpstr>
      <vt:lpstr>Pakiet_1.8</vt:lpstr>
      <vt:lpstr>Pakiet_1.9</vt:lpstr>
      <vt:lpstr>Pakiet_1.10</vt:lpstr>
      <vt:lpstr>Pakiet_1.11</vt:lpstr>
      <vt:lpstr>Pakiet_1.12</vt:lpstr>
      <vt:lpstr>Pakiet_1.13</vt:lpstr>
      <vt:lpstr>Pakiet_1.14</vt:lpstr>
      <vt:lpstr>Pakiet_1.15</vt:lpstr>
      <vt:lpstr>Pakiet_1.16 </vt:lpstr>
      <vt:lpstr>Pakiet_1.17</vt:lpstr>
      <vt:lpstr>Pakiet_1.18</vt:lpstr>
      <vt:lpstr>Pakiet_1.19</vt:lpstr>
      <vt:lpstr>Pakiet_1.20</vt:lpstr>
      <vt:lpstr>Pakiet_1.21</vt:lpstr>
      <vt:lpstr>Pakiet_1.1!Obszar_wydruku</vt:lpstr>
      <vt:lpstr>Pakiet_1.10!Obszar_wydruku</vt:lpstr>
      <vt:lpstr>Pakiet_1.11!Obszar_wydruku</vt:lpstr>
      <vt:lpstr>Pakiet_1.12!Obszar_wydruku</vt:lpstr>
      <vt:lpstr>Pakiet_1.13!Obszar_wydruku</vt:lpstr>
      <vt:lpstr>Pakiet_1.14!Obszar_wydruku</vt:lpstr>
      <vt:lpstr>Pakiet_1.15!Obszar_wydruku</vt:lpstr>
      <vt:lpstr>'Pakiet_1.16 '!Obszar_wydruku</vt:lpstr>
      <vt:lpstr>Pakiet_1.17!Obszar_wydruku</vt:lpstr>
      <vt:lpstr>Pakiet_1.18!Obszar_wydruku</vt:lpstr>
      <vt:lpstr>Pakiet_1.19!Obszar_wydruku</vt:lpstr>
      <vt:lpstr>Pakiet_1.2!Obszar_wydruku</vt:lpstr>
      <vt:lpstr>Pakiet_1.20!Obszar_wydruku</vt:lpstr>
      <vt:lpstr>Pakiet_1.21!Obszar_wydruku</vt:lpstr>
      <vt:lpstr>Pakiet_1.3!Obszar_wydruku</vt:lpstr>
      <vt:lpstr>Pakiet_1.4!Obszar_wydruku</vt:lpstr>
      <vt:lpstr>'Pakiet_1.5 '!Obszar_wydruku</vt:lpstr>
      <vt:lpstr>Pakiet_1.6!Obszar_wydruku</vt:lpstr>
      <vt:lpstr>Pakiet_1.7!Obszar_wydruku</vt:lpstr>
      <vt:lpstr>Pakiet_1.8!Obszar_wydruku</vt:lpstr>
      <vt:lpstr>Pakiet_1.9!Obszar_wydruku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Piotr Nowakowski</cp:lastModifiedBy>
  <cp:lastPrinted>2026-01-26T03:42:25Z</cp:lastPrinted>
  <dcterms:created xsi:type="dcterms:W3CDTF">2025-12-01T10:52:41Z</dcterms:created>
  <dcterms:modified xsi:type="dcterms:W3CDTF">2026-01-26T12:04:18Z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</Properties>
</file>