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MSGN-DFS01\Users$\estrzelecka\Desktop\Kardiologia - firma\"/>
    </mc:Choice>
  </mc:AlternateContent>
  <xr:revisionPtr revIDLastSave="0" documentId="13_ncr:1_{00452BD4-554B-44E8-9412-2E9D41812FBD}" xr6:coauthVersionLast="47" xr6:coauthVersionMax="47" xr10:uidLastSave="{00000000-0000-0000-0000-000000000000}"/>
  <bookViews>
    <workbookView xWindow="-120" yWindow="-120" windowWidth="29040" windowHeight="15720" xr2:uid="{1B5653E5-F286-4F9C-9827-87594658322E}"/>
  </bookViews>
  <sheets>
    <sheet name="Kardio" sheetId="1" r:id="rId1"/>
  </sheets>
  <definedNames>
    <definedName name="_xlnm.Print_Area" localSheetId="0">Kardio!$A$1:$AD$9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9" i="1" l="1"/>
  <c r="Q9" i="1"/>
  <c r="AU8" i="1"/>
  <c r="AF8" i="1"/>
  <c r="Q8" i="1"/>
  <c r="P8" i="1"/>
  <c r="J8" i="1"/>
  <c r="AU7" i="1"/>
  <c r="AF7" i="1"/>
  <c r="Q7" i="1"/>
  <c r="P7" i="1"/>
  <c r="J7" i="1"/>
  <c r="AU6" i="1"/>
  <c r="AF6" i="1"/>
  <c r="Q6" i="1"/>
  <c r="P6" i="1"/>
  <c r="J6" i="1"/>
</calcChain>
</file>

<file path=xl/sharedStrings.xml><?xml version="1.0" encoding="utf-8"?>
<sst xmlns="http://schemas.openxmlformats.org/spreadsheetml/2006/main" count="65" uniqueCount="46">
  <si>
    <t>Punkty</t>
  </si>
  <si>
    <t>Wartość świadczeń w zł.</t>
  </si>
  <si>
    <t>Bieżacy miesiąc</t>
  </si>
  <si>
    <t>wykonanie  -  jednostki rozliczeniowe</t>
  </si>
  <si>
    <t>Wykonawca</t>
  </si>
  <si>
    <t>kod</t>
  </si>
  <si>
    <t>nazwa</t>
  </si>
  <si>
    <t>cena</t>
  </si>
  <si>
    <t>Plan 
narastająco</t>
  </si>
  <si>
    <t>Wykonanie narastająco</t>
  </si>
  <si>
    <t>Nadwykonania/  Niewykonanie</t>
  </si>
  <si>
    <t>% realizacji</t>
  </si>
  <si>
    <t>Wartość świadczeń PLAN</t>
  </si>
  <si>
    <t>Wartość świadczeń objętych rozliczeniem</t>
  </si>
  <si>
    <t xml:space="preserve">
% realizacji</t>
  </si>
  <si>
    <t>Plan</t>
  </si>
  <si>
    <t>I</t>
  </si>
  <si>
    <t>II</t>
  </si>
  <si>
    <t xml:space="preserve">III 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</si>
  <si>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</si>
  <si>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</si>
  <si>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</si>
  <si>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</si>
  <si>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</si>
  <si>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</si>
  <si>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</si>
  <si>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</si>
  <si>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</si>
  <si>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02.1100.001.02</t>
  </si>
  <si>
    <t>ŚWIADCZENIA W ZAKRESIE KARDIOLOGII</t>
  </si>
  <si>
    <t>SZP/08</t>
  </si>
  <si>
    <t>Nielimity</t>
  </si>
  <si>
    <t>02.1100.401.02</t>
  </si>
  <si>
    <t>ŚWIADCZENIA W ZAKRESIE KARDIOLOGII-ŚWIADCZENIA PIERWSZORAZOWE</t>
  </si>
  <si>
    <t>03.4000.030.02</t>
  </si>
  <si>
    <t>CHOROBY WEWNĘTRZNE - HOSPITALIZACJA</t>
  </si>
  <si>
    <t>Ryczałt</t>
  </si>
  <si>
    <t>03.4100.030.02</t>
  </si>
  <si>
    <t>KARDIOLOGIA - HOSPITALIZACJA</t>
  </si>
  <si>
    <t>Oddział Kardiologii i Chorób Wewnętrznych</t>
  </si>
  <si>
    <t>Załącznik nr 3 do Umowy</t>
  </si>
  <si>
    <t>Zakres</t>
  </si>
  <si>
    <t>typ świadczenia</t>
  </si>
  <si>
    <t>Umowa</t>
  </si>
  <si>
    <t xml:space="preserve">Poradnia </t>
  </si>
  <si>
    <t xml:space="preserve">Oddział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</si>
</sst>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rgb="FF33333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gray06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2" fillId="0" borderId="0" xfId="2" applyAlignment="1">
      <alignment vertical="center"/>
    </xf>
    <xf numFmtId="0" fontId="2" fillId="0" borderId="0" xfId="2" applyAlignment="1">
      <alignment vertical="center" wrapText="1"/>
    </xf>
    <xf numFmtId="0" fontId="2" fillId="0" borderId="0" xfId="2" applyAlignment="1">
      <alignment horizontal="center" vertical="center"/>
    </xf>
    <xf numFmtId="0" fontId="2" fillId="0" borderId="0" xfId="2" applyAlignment="1">
      <alignment horizontal="center" vertical="center" wrapText="1"/>
    </xf>
    <xf numFmtId="0" fontId="2" fillId="0" borderId="3" xfId="2" applyBorder="1" applyAlignment="1">
      <alignment horizontal="center" vertical="center"/>
    </xf>
    <xf numFmtId="0" fontId="4" fillId="0" borderId="0" xfId="2" applyFont="1" applyAlignment="1">
      <alignment horizontal="center" vertical="center" textRotation="180" wrapText="1"/>
    </xf>
    <xf numFmtId="0" fontId="4" fillId="0" borderId="6" xfId="2" applyFont="1" applyBorder="1" applyAlignment="1">
      <alignment horizontal="center" vertical="center" textRotation="180" wrapText="1"/>
    </xf>
    <xf numFmtId="0" fontId="2" fillId="0" borderId="2" xfId="2" applyBorder="1" applyAlignment="1">
      <alignment horizontal="center" vertical="center" wrapText="1"/>
    </xf>
    <xf numFmtId="3" fontId="2" fillId="0" borderId="5" xfId="2" applyNumberFormat="1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2" fillId="0" borderId="7" xfId="2" applyBorder="1" applyAlignment="1">
      <alignment vertical="center"/>
    </xf>
    <xf numFmtId="0" fontId="2" fillId="0" borderId="5" xfId="2" applyBorder="1" applyAlignment="1">
      <alignment horizontal="center" vertical="center" wrapText="1"/>
    </xf>
    <xf numFmtId="3" fontId="6" fillId="0" borderId="0" xfId="1" applyNumberFormat="1" applyFont="1" applyBorder="1" applyAlignment="1">
      <alignment horizontal="center" vertical="center"/>
    </xf>
    <xf numFmtId="9" fontId="6" fillId="0" borderId="9" xfId="1" applyFont="1" applyBorder="1" applyAlignment="1">
      <alignment horizontal="center" vertical="center"/>
    </xf>
    <xf numFmtId="3" fontId="6" fillId="0" borderId="9" xfId="1" applyNumberFormat="1" applyFont="1" applyBorder="1" applyAlignment="1">
      <alignment horizontal="center" vertical="center"/>
    </xf>
    <xf numFmtId="3" fontId="7" fillId="0" borderId="2" xfId="2" applyNumberFormat="1" applyFont="1" applyBorder="1" applyAlignment="1">
      <alignment horizontal="center" vertical="center"/>
    </xf>
    <xf numFmtId="3" fontId="8" fillId="0" borderId="5" xfId="2" applyNumberFormat="1" applyFont="1" applyBorder="1" applyAlignment="1">
      <alignment horizontal="center" vertical="center"/>
    </xf>
    <xf numFmtId="3" fontId="7" fillId="0" borderId="5" xfId="2" applyNumberFormat="1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3" fontId="2" fillId="0" borderId="7" xfId="2" applyNumberFormat="1" applyBorder="1" applyAlignment="1">
      <alignment vertical="center"/>
    </xf>
    <xf numFmtId="3" fontId="5" fillId="0" borderId="8" xfId="2" applyNumberFormat="1" applyFont="1" applyBorder="1" applyAlignment="1">
      <alignment horizontal="center" vertical="center"/>
    </xf>
    <xf numFmtId="9" fontId="6" fillId="0" borderId="11" xfId="1" applyFont="1" applyBorder="1" applyAlignment="1">
      <alignment horizontal="center" vertical="center"/>
    </xf>
    <xf numFmtId="3" fontId="6" fillId="0" borderId="11" xfId="1" applyNumberFormat="1" applyFont="1" applyBorder="1" applyAlignment="1">
      <alignment horizontal="center" vertical="center"/>
    </xf>
    <xf numFmtId="3" fontId="1" fillId="0" borderId="12" xfId="2" applyNumberFormat="1" applyFont="1" applyBorder="1" applyAlignment="1">
      <alignment horizontal="center" vertical="center"/>
    </xf>
    <xf numFmtId="3" fontId="8" fillId="0" borderId="13" xfId="2" applyNumberFormat="1" applyFont="1" applyBorder="1" applyAlignment="1">
      <alignment horizontal="center" vertical="center"/>
    </xf>
    <xf numFmtId="3" fontId="2" fillId="0" borderId="13" xfId="2" applyNumberFormat="1" applyBorder="1" applyAlignment="1">
      <alignment horizontal="center" vertical="center"/>
    </xf>
    <xf numFmtId="0" fontId="2" fillId="0" borderId="13" xfId="2" applyBorder="1" applyAlignment="1">
      <alignment horizontal="center" vertical="center"/>
    </xf>
    <xf numFmtId="0" fontId="2" fillId="0" borderId="14" xfId="2" applyBorder="1" applyAlignment="1">
      <alignment horizontal="center" vertical="center"/>
    </xf>
    <xf numFmtId="3" fontId="5" fillId="0" borderId="10" xfId="2" applyNumberFormat="1" applyFont="1" applyBorder="1" applyAlignment="1">
      <alignment horizontal="center" vertical="center"/>
    </xf>
    <xf numFmtId="3" fontId="1" fillId="0" borderId="2" xfId="2" applyNumberFormat="1" applyFont="1" applyBorder="1" applyAlignment="1">
      <alignment horizontal="center" vertical="center"/>
    </xf>
    <xf numFmtId="3" fontId="2" fillId="0" borderId="0" xfId="2" applyNumberFormat="1" applyAlignment="1">
      <alignment horizontal="center" vertical="center"/>
    </xf>
    <xf numFmtId="3" fontId="2" fillId="0" borderId="0" xfId="2" applyNumberFormat="1" applyAlignment="1">
      <alignment vertical="center"/>
    </xf>
    <xf numFmtId="0" fontId="3" fillId="0" borderId="0" xfId="2" applyFont="1" applyAlignment="1">
      <alignment horizontal="center" vertical="center"/>
    </xf>
    <xf numFmtId="0" fontId="2" fillId="0" borderId="0" xfId="2" applyAlignment="1">
      <alignment horizontal="center" vertical="center" wrapText="1"/>
    </xf>
    <xf numFmtId="0" fontId="2" fillId="0" borderId="1" xfId="2" applyBorder="1" applyAlignment="1">
      <alignment horizontal="center" vertical="center" wrapText="1"/>
    </xf>
    <xf numFmtId="3" fontId="5" fillId="0" borderId="15" xfId="2" applyNumberFormat="1" applyFont="1" applyBorder="1" applyAlignment="1">
      <alignment horizontal="center" vertical="center"/>
    </xf>
    <xf numFmtId="3" fontId="5" fillId="0" borderId="16" xfId="2" applyNumberFormat="1" applyFont="1" applyBorder="1" applyAlignment="1">
      <alignment horizontal="center" vertical="center"/>
    </xf>
    <xf numFmtId="9" fontId="6" fillId="0" borderId="4" xfId="1" applyFont="1" applyBorder="1" applyAlignment="1">
      <alignment horizontal="center" vertical="center"/>
    </xf>
    <xf numFmtId="9" fontId="6" fillId="0" borderId="17" xfId="1" applyFont="1" applyBorder="1" applyAlignment="1">
      <alignment horizontal="center" vertical="center"/>
    </xf>
    <xf numFmtId="3" fontId="6" fillId="0" borderId="4" xfId="1" applyNumberFormat="1" applyFont="1" applyBorder="1" applyAlignment="1">
      <alignment horizontal="center" vertical="center"/>
    </xf>
    <xf numFmtId="3" fontId="6" fillId="0" borderId="17" xfId="1" applyNumberFormat="1" applyFont="1" applyBorder="1" applyAlignment="1">
      <alignment horizontal="center" vertical="center"/>
    </xf>
    <xf numFmtId="3" fontId="2" fillId="0" borderId="7" xfId="2" applyNumberFormat="1" applyBorder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6" fillId="0" borderId="10" xfId="2" applyFont="1" applyBorder="1" applyAlignment="1">
      <alignment vertical="center" wrapText="1"/>
    </xf>
    <xf numFmtId="0" fontId="9" fillId="0" borderId="10" xfId="2" applyFont="1" applyBorder="1" applyAlignment="1">
      <alignment vertical="center" wrapText="1"/>
    </xf>
    <xf numFmtId="0" fontId="9" fillId="0" borderId="10" xfId="2" applyFont="1" applyBorder="1" applyAlignment="1">
      <alignment horizontal="center" vertical="center"/>
    </xf>
    <xf numFmtId="3" fontId="6" fillId="0" borderId="10" xfId="2" applyNumberFormat="1" applyFont="1" applyBorder="1" applyAlignment="1">
      <alignment vertical="center"/>
    </xf>
    <xf numFmtId="3" fontId="6" fillId="0" borderId="10" xfId="1" applyNumberFormat="1" applyFont="1" applyBorder="1" applyAlignment="1">
      <alignment vertical="center"/>
    </xf>
    <xf numFmtId="0" fontId="11" fillId="0" borderId="10" xfId="0" applyFont="1" applyBorder="1" applyAlignment="1">
      <alignment vertical="center" wrapText="1"/>
    </xf>
    <xf numFmtId="3" fontId="6" fillId="0" borderId="10" xfId="2" applyNumberFormat="1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0" xfId="2" applyFont="1" applyBorder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textRotation="180" wrapText="1"/>
    </xf>
    <xf numFmtId="0" fontId="10" fillId="2" borderId="10" xfId="2" applyFont="1" applyFill="1" applyBorder="1" applyAlignment="1">
      <alignment horizontal="center" vertical="center" textRotation="180" wrapText="1"/>
    </xf>
    <xf numFmtId="0" fontId="10" fillId="0" borderId="10" xfId="2" applyFont="1" applyBorder="1" applyAlignment="1">
      <alignment vertical="center"/>
    </xf>
    <xf numFmtId="44" fontId="9" fillId="0" borderId="10" xfId="2" applyNumberFormat="1" applyFont="1" applyBorder="1" applyAlignment="1">
      <alignment vertical="center"/>
    </xf>
    <xf numFmtId="3" fontId="6" fillId="0" borderId="10" xfId="2" applyNumberFormat="1" applyFont="1" applyBorder="1" applyAlignment="1">
      <alignment horizontal="center" vertical="center"/>
    </xf>
    <xf numFmtId="9" fontId="6" fillId="0" borderId="10" xfId="1" applyFont="1" applyBorder="1" applyAlignment="1">
      <alignment vertical="center"/>
    </xf>
    <xf numFmtId="3" fontId="6" fillId="2" borderId="10" xfId="1" applyNumberFormat="1" applyFont="1" applyFill="1" applyBorder="1" applyAlignment="1">
      <alignment vertical="center"/>
    </xf>
    <xf numFmtId="9" fontId="6" fillId="2" borderId="10" xfId="1" applyFont="1" applyFill="1" applyBorder="1" applyAlignment="1">
      <alignment vertical="center"/>
    </xf>
    <xf numFmtId="9" fontId="6" fillId="0" borderId="10" xfId="1" applyFont="1" applyBorder="1" applyAlignment="1">
      <alignment horizontal="center" vertical="center"/>
    </xf>
    <xf numFmtId="3" fontId="6" fillId="2" borderId="10" xfId="1" applyNumberFormat="1" applyFont="1" applyFill="1" applyBorder="1" applyAlignment="1">
      <alignment horizontal="center" vertical="center"/>
    </xf>
    <xf numFmtId="3" fontId="6" fillId="0" borderId="10" xfId="1" applyNumberFormat="1" applyFont="1" applyBorder="1" applyAlignment="1">
      <alignment horizontal="center" vertical="center"/>
    </xf>
    <xf numFmtId="9" fontId="6" fillId="2" borderId="10" xfId="1" applyFont="1" applyFill="1" applyBorder="1" applyAlignment="1">
      <alignment horizontal="center" vertical="center"/>
    </xf>
    <xf numFmtId="0" fontId="9" fillId="0" borderId="10" xfId="2" applyFont="1" applyBorder="1" applyAlignment="1">
      <alignment horizontal="center" vertical="center" wrapText="1"/>
    </xf>
    <xf numFmtId="0" fontId="10" fillId="0" borderId="10" xfId="2" applyFont="1" applyBorder="1" applyAlignment="1">
      <alignment vertical="center" textRotation="179"/>
    </xf>
    <xf numFmtId="0" fontId="10" fillId="0" borderId="10" xfId="2" applyFont="1" applyBorder="1" applyAlignment="1">
      <alignment horizontal="center" vertical="center" textRotation="179" wrapText="1"/>
    </xf>
  </cellXfs>
  <cellStyles count="3">
    <cellStyle name="Normalny" xfId="0" builtinId="0"/>
    <cellStyle name="Normalny 2" xfId="2" xr:uid="{D04865D7-BBFD-4B84-8427-8A1BA1260DE0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7EB62-7656-43A3-BD89-F9ACE727B6FF}">
  <sheetPr>
    <pageSetUpPr fitToPage="1"/>
  </sheetPr>
  <dimension ref="A1:AU16"/>
  <sheetViews>
    <sheetView tabSelected="1" zoomScale="90" zoomScaleNormal="90" workbookViewId="0">
      <selection activeCell="BA4" sqref="BA4"/>
    </sheetView>
  </sheetViews>
  <sheetFormatPr defaultColWidth="8.85546875" defaultRowHeight="15" x14ac:dyDescent="0.25"/>
  <cols>
    <col min="1" max="1" width="18.85546875" style="2" customWidth="1"/>
    <col min="2" max="2" width="10.85546875" style="1" customWidth="1"/>
    <col min="3" max="3" width="27.85546875" style="1" customWidth="1"/>
    <col min="4" max="4" width="8.7109375" style="1" customWidth="1"/>
    <col min="5" max="5" width="9.42578125" style="3" customWidth="1"/>
    <col min="6" max="6" width="8.85546875" style="1" hidden="1" customWidth="1"/>
    <col min="7" max="7" width="8.42578125" style="1" customWidth="1"/>
    <col min="8" max="8" width="9.7109375" style="1" customWidth="1"/>
    <col min="9" max="9" width="9.5703125" style="1" customWidth="1"/>
    <col min="10" max="10" width="7.140625" style="1" hidden="1" customWidth="1"/>
    <col min="11" max="11" width="9.5703125" style="1" customWidth="1"/>
    <col min="12" max="13" width="11" style="1" customWidth="1"/>
    <col min="14" max="14" width="10.140625" style="1" customWidth="1"/>
    <col min="15" max="15" width="4" style="1" customWidth="1"/>
    <col min="16" max="16" width="10.28515625" style="1" hidden="1" customWidth="1"/>
    <col min="17" max="17" width="8.42578125" style="1" hidden="1" customWidth="1"/>
    <col min="18" max="18" width="4" style="1" hidden="1" customWidth="1"/>
    <col min="19" max="19" width="10.42578125" style="1" hidden="1" customWidth="1"/>
    <col min="20" max="20" width="8.85546875" style="3" hidden="1" customWidth="1"/>
    <col min="21" max="21" width="9.28515625" style="32" hidden="1" customWidth="1"/>
    <col min="22" max="22" width="11.7109375" style="32" hidden="1" customWidth="1"/>
    <col min="23" max="23" width="8.85546875" style="32" hidden="1" customWidth="1"/>
    <col min="24" max="24" width="10.5703125" style="3" hidden="1" customWidth="1"/>
    <col min="25" max="30" width="5.5703125" style="3" hidden="1" customWidth="1"/>
    <col min="31" max="31" width="5.5703125" style="1" hidden="1" customWidth="1"/>
    <col min="32" max="32" width="7.85546875" style="1" hidden="1" customWidth="1"/>
    <col min="33" max="33" width="5.5703125" style="1" hidden="1" customWidth="1"/>
    <col min="34" max="45" width="7.28515625" style="1" hidden="1" customWidth="1"/>
    <col min="46" max="47" width="0" style="1" hidden="1" customWidth="1"/>
    <col min="48" max="16384" width="8.85546875" style="1"/>
  </cols>
  <sheetData>
    <row r="1" spans="1:47" ht="40.15" customHeight="1" x14ac:dyDescent="0.25">
      <c r="A1" s="34" t="s">
        <v>39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</row>
    <row r="2" spans="1:47" ht="26.45" customHeight="1" x14ac:dyDescent="0.25">
      <c r="A2" s="44" t="s">
        <v>40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</row>
    <row r="3" spans="1:47" ht="30" customHeight="1" x14ac:dyDescent="0.25">
      <c r="C3" s="2"/>
      <c r="D3" s="2"/>
      <c r="G3" s="35"/>
      <c r="H3" s="35"/>
      <c r="I3" s="35"/>
      <c r="J3" s="35"/>
      <c r="K3" s="35"/>
      <c r="L3" s="35"/>
      <c r="M3" s="35"/>
      <c r="N3" s="35"/>
      <c r="O3" s="4"/>
      <c r="P3" s="4"/>
      <c r="Q3" s="4"/>
      <c r="R3" s="4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7" ht="50.45" customHeight="1" thickBot="1" x14ac:dyDescent="0.3">
      <c r="A4" s="52" t="s">
        <v>4</v>
      </c>
      <c r="B4" s="53" t="s">
        <v>41</v>
      </c>
      <c r="C4" s="54"/>
      <c r="D4" s="54"/>
      <c r="E4" s="54"/>
      <c r="F4" s="55"/>
      <c r="G4" s="52" t="s">
        <v>0</v>
      </c>
      <c r="H4" s="52"/>
      <c r="I4" s="52"/>
      <c r="J4" s="52"/>
      <c r="K4" s="52" t="s">
        <v>1</v>
      </c>
      <c r="L4" s="52"/>
      <c r="M4" s="52"/>
      <c r="N4" s="52"/>
      <c r="O4" s="4"/>
      <c r="P4" s="35" t="s">
        <v>2</v>
      </c>
      <c r="Q4" s="35"/>
      <c r="R4" s="4"/>
      <c r="S4" s="36" t="s">
        <v>3</v>
      </c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</row>
    <row r="5" spans="1:47" ht="84.75" customHeight="1" thickBot="1" x14ac:dyDescent="0.3">
      <c r="A5" s="56"/>
      <c r="B5" s="47" t="s">
        <v>5</v>
      </c>
      <c r="C5" s="57" t="s">
        <v>6</v>
      </c>
      <c r="D5" s="71" t="s">
        <v>43</v>
      </c>
      <c r="E5" s="72" t="s">
        <v>42</v>
      </c>
      <c r="F5" s="47" t="s">
        <v>7</v>
      </c>
      <c r="G5" s="58" t="s">
        <v>8</v>
      </c>
      <c r="H5" s="58" t="s">
        <v>9</v>
      </c>
      <c r="I5" s="58" t="s">
        <v>10</v>
      </c>
      <c r="J5" s="58" t="s">
        <v>11</v>
      </c>
      <c r="K5" s="59" t="s">
        <v>12</v>
      </c>
      <c r="L5" s="58" t="s">
        <v>9</v>
      </c>
      <c r="M5" s="58" t="s">
        <v>10</v>
      </c>
      <c r="N5" s="59" t="s">
        <v>13</v>
      </c>
      <c r="O5" s="6"/>
      <c r="P5" s="7" t="s">
        <v>14</v>
      </c>
      <c r="Q5" s="7" t="s">
        <v>15</v>
      </c>
      <c r="R5" s="6"/>
      <c r="S5" s="8" t="s">
        <v>16</v>
      </c>
      <c r="T5" s="9" t="s">
        <v>17</v>
      </c>
      <c r="U5" s="9" t="s">
        <v>18</v>
      </c>
      <c r="V5" s="9" t="s">
        <v>19</v>
      </c>
      <c r="W5" s="9" t="s">
        <v>20</v>
      </c>
      <c r="X5" s="10" t="s">
        <v>21</v>
      </c>
      <c r="Y5" s="10" t="s">
        <v>22</v>
      </c>
      <c r="Z5" s="10" t="s">
        <v>23</v>
      </c>
      <c r="AA5" s="10" t="s">
        <v>24</v>
      </c>
      <c r="AB5" s="10" t="s">
        <v>25</v>
      </c>
      <c r="AC5" s="10" t="s">
        <v>26</v>
      </c>
      <c r="AD5" s="5" t="s">
        <v>27</v>
      </c>
      <c r="AF5" s="11"/>
      <c r="AH5" s="12" t="s">
        <v>16</v>
      </c>
      <c r="AI5" s="9" t="s">
        <v>17</v>
      </c>
      <c r="AJ5" s="10" t="s">
        <v>18</v>
      </c>
      <c r="AK5" s="10" t="s">
        <v>19</v>
      </c>
      <c r="AL5" s="10" t="s">
        <v>20</v>
      </c>
      <c r="AM5" s="10" t="s">
        <v>21</v>
      </c>
      <c r="AN5" s="10" t="s">
        <v>22</v>
      </c>
      <c r="AO5" s="10" t="s">
        <v>23</v>
      </c>
      <c r="AP5" s="10" t="s">
        <v>24</v>
      </c>
      <c r="AQ5" s="10" t="s">
        <v>25</v>
      </c>
      <c r="AR5" s="10" t="s">
        <v>26</v>
      </c>
      <c r="AS5" s="10" t="s">
        <v>27</v>
      </c>
      <c r="AU5" s="11"/>
    </row>
    <row r="6" spans="1:47" ht="34.9" customHeight="1" x14ac:dyDescent="0.25">
      <c r="A6" s="52" t="s">
        <v>44</v>
      </c>
      <c r="B6" s="60" t="s">
        <v>28</v>
      </c>
      <c r="C6" s="45" t="s">
        <v>29</v>
      </c>
      <c r="D6" s="46" t="s">
        <v>30</v>
      </c>
      <c r="E6" s="47" t="s">
        <v>31</v>
      </c>
      <c r="F6" s="61">
        <v>1.83</v>
      </c>
      <c r="G6" s="62"/>
      <c r="H6" s="48"/>
      <c r="I6" s="48"/>
      <c r="J6" s="63" t="e">
        <f>H6/G6</f>
        <v>#DIV/0!</v>
      </c>
      <c r="K6" s="64"/>
      <c r="L6" s="49"/>
      <c r="M6" s="49"/>
      <c r="N6" s="65"/>
      <c r="O6" s="13"/>
      <c r="P6" s="14">
        <f>X6/Q6</f>
        <v>1.3487947058537297</v>
      </c>
      <c r="Q6" s="15">
        <f>AI6</f>
        <v>20551</v>
      </c>
      <c r="R6" s="13"/>
      <c r="S6" s="16">
        <v>36643.53</v>
      </c>
      <c r="T6" s="17">
        <v>34817.440000000002</v>
      </c>
      <c r="U6" s="18">
        <v>40664.959999999999</v>
      </c>
      <c r="V6" s="18">
        <v>31218.32</v>
      </c>
      <c r="W6" s="18">
        <v>33062.400000000001</v>
      </c>
      <c r="X6" s="18">
        <v>27719.08</v>
      </c>
      <c r="Y6" s="19"/>
      <c r="Z6" s="19"/>
      <c r="AA6" s="19"/>
      <c r="AB6" s="19"/>
      <c r="AC6" s="19"/>
      <c r="AD6" s="20"/>
      <c r="AF6" s="21">
        <f>SUM(S6)</f>
        <v>36643.53</v>
      </c>
      <c r="AH6" s="22">
        <v>20551</v>
      </c>
      <c r="AI6" s="22">
        <v>20551</v>
      </c>
      <c r="AJ6" s="22">
        <v>20551</v>
      </c>
      <c r="AK6" s="22">
        <v>20551</v>
      </c>
      <c r="AL6" s="22">
        <v>20551</v>
      </c>
      <c r="AM6" s="22">
        <v>20551</v>
      </c>
      <c r="AN6" s="22">
        <v>20551</v>
      </c>
      <c r="AO6" s="22">
        <v>20551</v>
      </c>
      <c r="AP6" s="22">
        <v>20551</v>
      </c>
      <c r="AQ6" s="22">
        <v>20551</v>
      </c>
      <c r="AR6" s="22">
        <v>20551</v>
      </c>
      <c r="AS6" s="22">
        <v>20547</v>
      </c>
      <c r="AU6" s="21">
        <f>SUM(AH6)</f>
        <v>20551</v>
      </c>
    </row>
    <row r="7" spans="1:47" ht="46.15" customHeight="1" thickBot="1" x14ac:dyDescent="0.3">
      <c r="A7" s="52"/>
      <c r="B7" s="60" t="s">
        <v>32</v>
      </c>
      <c r="C7" s="45" t="s">
        <v>33</v>
      </c>
      <c r="D7" s="46" t="s">
        <v>30</v>
      </c>
      <c r="E7" s="47" t="s">
        <v>31</v>
      </c>
      <c r="F7" s="61">
        <v>1.83</v>
      </c>
      <c r="G7" s="62"/>
      <c r="H7" s="48"/>
      <c r="I7" s="48"/>
      <c r="J7" s="63" t="e">
        <f>H7/G7</f>
        <v>#DIV/0!</v>
      </c>
      <c r="K7" s="64"/>
      <c r="L7" s="48"/>
      <c r="M7" s="49"/>
      <c r="N7" s="65"/>
      <c r="O7" s="13"/>
      <c r="P7" s="23">
        <f>X7/Q7</f>
        <v>1.6851216873985939</v>
      </c>
      <c r="Q7" s="24">
        <f t="shared" ref="Q7:Q9" si="0">AI7</f>
        <v>7396</v>
      </c>
      <c r="R7" s="13"/>
      <c r="S7" s="25">
        <v>15699.78</v>
      </c>
      <c r="T7" s="26">
        <v>17064.7</v>
      </c>
      <c r="U7" s="27">
        <v>20846.95</v>
      </c>
      <c r="V7" s="27">
        <v>16971.02</v>
      </c>
      <c r="W7" s="27">
        <v>15535.82</v>
      </c>
      <c r="X7" s="27">
        <v>12463.16</v>
      </c>
      <c r="Y7" s="28"/>
      <c r="Z7" s="28"/>
      <c r="AA7" s="28"/>
      <c r="AB7" s="28"/>
      <c r="AC7" s="28"/>
      <c r="AD7" s="29"/>
      <c r="AF7" s="21">
        <f t="shared" ref="AF7:AF9" si="1">SUM(S7)</f>
        <v>15699.78</v>
      </c>
      <c r="AH7" s="30">
        <v>7396</v>
      </c>
      <c r="AI7" s="30">
        <v>7396</v>
      </c>
      <c r="AJ7" s="30">
        <v>7396</v>
      </c>
      <c r="AK7" s="30">
        <v>7396</v>
      </c>
      <c r="AL7" s="30">
        <v>7396</v>
      </c>
      <c r="AM7" s="30">
        <v>7396</v>
      </c>
      <c r="AN7" s="30">
        <v>7396</v>
      </c>
      <c r="AO7" s="30">
        <v>7396</v>
      </c>
      <c r="AP7" s="30">
        <v>7396</v>
      </c>
      <c r="AQ7" s="30">
        <v>7396</v>
      </c>
      <c r="AR7" s="30">
        <v>7396</v>
      </c>
      <c r="AS7" s="30">
        <v>7396</v>
      </c>
      <c r="AU7" s="21">
        <f t="shared" ref="AU7:AU8" si="2">SUM(AH7)</f>
        <v>7396</v>
      </c>
    </row>
    <row r="8" spans="1:47" ht="30.6" customHeight="1" x14ac:dyDescent="0.25">
      <c r="A8" s="52" t="s">
        <v>45</v>
      </c>
      <c r="B8" s="60" t="s">
        <v>34</v>
      </c>
      <c r="C8" s="50" t="s">
        <v>35</v>
      </c>
      <c r="D8" s="46" t="s">
        <v>30</v>
      </c>
      <c r="E8" s="47" t="s">
        <v>36</v>
      </c>
      <c r="F8" s="61">
        <v>1.84</v>
      </c>
      <c r="G8" s="51"/>
      <c r="H8" s="51"/>
      <c r="I8" s="51"/>
      <c r="J8" s="66" t="e">
        <f>H8/G8</f>
        <v>#DIV/0!</v>
      </c>
      <c r="K8" s="67"/>
      <c r="L8" s="51"/>
      <c r="M8" s="68"/>
      <c r="N8" s="69"/>
      <c r="O8" s="13"/>
      <c r="P8" s="39">
        <f>(X8+X9)/Q8</f>
        <v>0.87097089189189181</v>
      </c>
      <c r="Q8" s="41">
        <f t="shared" si="0"/>
        <v>370000</v>
      </c>
      <c r="R8" s="13"/>
      <c r="S8" s="31">
        <v>30706.36</v>
      </c>
      <c r="T8" s="17">
        <v>2953.01</v>
      </c>
      <c r="U8" s="9">
        <v>0</v>
      </c>
      <c r="V8" s="9">
        <v>9746.89</v>
      </c>
      <c r="W8" s="9">
        <v>10559.56</v>
      </c>
      <c r="X8" s="9">
        <v>17356.53</v>
      </c>
      <c r="Y8" s="10"/>
      <c r="Z8" s="10"/>
      <c r="AA8" s="10"/>
      <c r="AB8" s="10"/>
      <c r="AC8" s="10"/>
      <c r="AD8" s="5"/>
      <c r="AF8" s="21">
        <f t="shared" si="1"/>
        <v>30706.36</v>
      </c>
      <c r="AH8" s="37">
        <v>370000</v>
      </c>
      <c r="AI8" s="37">
        <v>370000</v>
      </c>
      <c r="AJ8" s="37">
        <v>370000</v>
      </c>
      <c r="AK8" s="37">
        <v>370000</v>
      </c>
      <c r="AL8" s="37">
        <v>370000</v>
      </c>
      <c r="AM8" s="37">
        <v>370000</v>
      </c>
      <c r="AN8" s="37">
        <v>370000</v>
      </c>
      <c r="AO8" s="37">
        <v>370000</v>
      </c>
      <c r="AP8" s="37">
        <v>370000</v>
      </c>
      <c r="AQ8" s="37">
        <v>370000</v>
      </c>
      <c r="AR8" s="37">
        <v>370000</v>
      </c>
      <c r="AS8" s="37">
        <v>370000</v>
      </c>
      <c r="AU8" s="43">
        <f t="shared" si="2"/>
        <v>370000</v>
      </c>
    </row>
    <row r="9" spans="1:47" ht="43.9" customHeight="1" thickBot="1" x14ac:dyDescent="0.3">
      <c r="A9" s="52"/>
      <c r="B9" s="60" t="s">
        <v>37</v>
      </c>
      <c r="C9" s="45" t="s">
        <v>38</v>
      </c>
      <c r="D9" s="70" t="s">
        <v>30</v>
      </c>
      <c r="E9" s="47" t="s">
        <v>36</v>
      </c>
      <c r="F9" s="61">
        <v>1.84</v>
      </c>
      <c r="G9" s="51"/>
      <c r="H9" s="51"/>
      <c r="I9" s="51"/>
      <c r="J9" s="66"/>
      <c r="K9" s="67"/>
      <c r="L9" s="51"/>
      <c r="M9" s="68"/>
      <c r="N9" s="69"/>
      <c r="O9" s="13"/>
      <c r="P9" s="40"/>
      <c r="Q9" s="42">
        <f t="shared" si="0"/>
        <v>0</v>
      </c>
      <c r="R9" s="13"/>
      <c r="S9" s="25">
        <v>283886.53999999998</v>
      </c>
      <c r="T9" s="26">
        <v>374629.54</v>
      </c>
      <c r="U9" s="27">
        <v>393760.76</v>
      </c>
      <c r="V9" s="27">
        <v>364331.6</v>
      </c>
      <c r="W9" s="27">
        <v>391406.18</v>
      </c>
      <c r="X9" s="27">
        <v>304902.7</v>
      </c>
      <c r="Y9" s="28"/>
      <c r="Z9" s="28"/>
      <c r="AA9" s="28"/>
      <c r="AB9" s="28"/>
      <c r="AC9" s="28"/>
      <c r="AD9" s="29"/>
      <c r="AF9" s="21">
        <f t="shared" si="1"/>
        <v>283886.53999999998</v>
      </c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U9" s="43"/>
    </row>
    <row r="16" spans="1:47" x14ac:dyDescent="0.25">
      <c r="L16" s="33"/>
      <c r="M16" s="33"/>
    </row>
  </sheetData>
  <mergeCells count="35">
    <mergeCell ref="AU8:AU9"/>
    <mergeCell ref="AN8:AN9"/>
    <mergeCell ref="AO8:AO9"/>
    <mergeCell ref="AP8:AP9"/>
    <mergeCell ref="AQ8:AQ9"/>
    <mergeCell ref="AR8:AR9"/>
    <mergeCell ref="AS8:AS9"/>
    <mergeCell ref="AM8:AM9"/>
    <mergeCell ref="K8:K9"/>
    <mergeCell ref="L8:L9"/>
    <mergeCell ref="M8:M9"/>
    <mergeCell ref="N8:N9"/>
    <mergeCell ref="P8:P9"/>
    <mergeCell ref="Q8:Q9"/>
    <mergeCell ref="AH8:AH9"/>
    <mergeCell ref="AI8:AI9"/>
    <mergeCell ref="AJ8:AJ9"/>
    <mergeCell ref="AK8:AK9"/>
    <mergeCell ref="AL8:AL9"/>
    <mergeCell ref="J8:J9"/>
    <mergeCell ref="A1:AD1"/>
    <mergeCell ref="A2:AD2"/>
    <mergeCell ref="G3:N3"/>
    <mergeCell ref="S3:AD3"/>
    <mergeCell ref="G4:J4"/>
    <mergeCell ref="K4:N4"/>
    <mergeCell ref="P4:Q4"/>
    <mergeCell ref="S4:AD4"/>
    <mergeCell ref="A6:A7"/>
    <mergeCell ref="A8:A9"/>
    <mergeCell ref="G8:G9"/>
    <mergeCell ref="H8:H9"/>
    <mergeCell ref="I8:I9"/>
    <mergeCell ref="A4:A5"/>
    <mergeCell ref="B4:E4"/>
  </mergeCells>
  <printOptions horizontalCentered="1"/>
  <pageMargins left="0.34" right="0.28000000000000003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Kardio</vt:lpstr>
      <vt:lpstr>Kardio!Obszar_wydruku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Łubiarz</dc:creator>
  <cp:lastModifiedBy>Ewa Strzelecka-Majchrzak</cp:lastModifiedBy>
  <cp:lastPrinted>2026-02-17T07:43:27Z</cp:lastPrinted>
  <dcterms:created xsi:type="dcterms:W3CDTF">2026-02-16T13:19:34Z</dcterms:created>
  <dcterms:modified xsi:type="dcterms:W3CDTF">2026-02-17T08:15:55Z</dcterms:modified>
</cp:coreProperties>
</file>